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2505" tabRatio="500" activeTab="2"/>
  </bookViews>
  <sheets>
    <sheet name="AWP 2020" sheetId="1" r:id="rId1"/>
    <sheet name="AWP 2021" sheetId="2" r:id="rId2"/>
    <sheet name="MultiYear 2020-2021" sheetId="3" r:id="rId3"/>
  </sheets>
  <definedNames>
    <definedName name="_xlnm.Print_Area" localSheetId="2">'MultiYear 2020-2021'!$A$1:$I$55</definedName>
  </definedNames>
  <calcPr fullCalcOnLoad="1"/>
</workbook>
</file>

<file path=xl/sharedStrings.xml><?xml version="1.0" encoding="utf-8"?>
<sst xmlns="http://schemas.openxmlformats.org/spreadsheetml/2006/main" count="609" uniqueCount="100">
  <si>
    <t xml:space="preserve">Annual Work Plan </t>
  </si>
  <si>
    <t>Armenia - Yerevan</t>
  </si>
  <si>
    <t>Award Title:</t>
  </si>
  <si>
    <t>Key Activities</t>
  </si>
  <si>
    <t xml:space="preserve">     Timeframe</t>
  </si>
  <si>
    <t>Planned Budget</t>
  </si>
  <si>
    <t>Start</t>
  </si>
  <si>
    <t>End</t>
  </si>
  <si>
    <t>Fund</t>
  </si>
  <si>
    <t>Donor</t>
  </si>
  <si>
    <t>Amount US$</t>
  </si>
  <si>
    <t>Travel</t>
  </si>
  <si>
    <t>Expected Outputs</t>
  </si>
  <si>
    <t>Budget Description</t>
  </si>
  <si>
    <t>ACTIVITY 1</t>
  </si>
  <si>
    <t>ACTIVITY 2</t>
  </si>
  <si>
    <t>ACTIVITY 2 SUBTOTAL</t>
  </si>
  <si>
    <t>ACTIVITY 3</t>
  </si>
  <si>
    <t>ACTIVITY 3 SUBTOTAL</t>
  </si>
  <si>
    <t>PROJECT TOTAL</t>
  </si>
  <si>
    <t>EXPECTED CP OUTPUTS</t>
  </si>
  <si>
    <t>PLANNED ACTIVITIES</t>
  </si>
  <si>
    <t>RESP. PARTY</t>
  </si>
  <si>
    <t>and indicators including annual targets</t>
  </si>
  <si>
    <t>(including M&amp;E activities)</t>
  </si>
  <si>
    <t>Total</t>
  </si>
  <si>
    <t>PLANNED BUDGET US $</t>
  </si>
  <si>
    <t>Activity ID</t>
  </si>
  <si>
    <t>Response. Party</t>
  </si>
  <si>
    <t>Project ID:</t>
  </si>
  <si>
    <t>Output ID</t>
  </si>
  <si>
    <t>Output ID:</t>
  </si>
  <si>
    <t xml:space="preserve">Year: </t>
  </si>
  <si>
    <t>ARM10</t>
  </si>
  <si>
    <t>Project Title:</t>
  </si>
  <si>
    <t xml:space="preserve">Business Unit: </t>
  </si>
  <si>
    <t>UNDP</t>
  </si>
  <si>
    <t>Activity 1 SUBTOTAL</t>
  </si>
  <si>
    <t>Multi-Year Budget for 2020-2021</t>
  </si>
  <si>
    <t>Local Consultants</t>
  </si>
  <si>
    <t>00132153</t>
  </si>
  <si>
    <t>00124827</t>
  </si>
  <si>
    <t>Engagement Facility_NK Crisis</t>
  </si>
  <si>
    <t>EF_Nagorno Karabakh Crisis</t>
  </si>
  <si>
    <t>ACTIVITY 4 SUBTOTAL</t>
  </si>
  <si>
    <t>ACTIVITY 5 SUBTOTAL</t>
  </si>
  <si>
    <t>ACTIVITY 6 SUBTOTAL</t>
  </si>
  <si>
    <t>ACTIVITY 7 SUBTOTAL</t>
  </si>
  <si>
    <t>ACTIVITY 4</t>
  </si>
  <si>
    <t>ACTIVITY 5</t>
  </si>
  <si>
    <t>ACTIVITY 6</t>
  </si>
  <si>
    <t>ACTIVITY 7</t>
  </si>
  <si>
    <t>Needs Assessment</t>
  </si>
  <si>
    <t>EE and Utility Bills</t>
  </si>
  <si>
    <t>04120</t>
  </si>
  <si>
    <t>00012</t>
  </si>
  <si>
    <t>Shelter repairs</t>
  </si>
  <si>
    <t>Veteran support</t>
  </si>
  <si>
    <t>Covid Response</t>
  </si>
  <si>
    <t>10/11/2020</t>
  </si>
  <si>
    <t>10/05/2021</t>
  </si>
  <si>
    <t>Contractual Services/Companies</t>
  </si>
  <si>
    <t>Grants</t>
  </si>
  <si>
    <t>Contractual Services-comp</t>
  </si>
  <si>
    <t>Local consultants</t>
  </si>
  <si>
    <t>Miscellaneous Expenses</t>
  </si>
  <si>
    <t>Material and goods</t>
  </si>
  <si>
    <t>Audio visual</t>
  </si>
  <si>
    <t>Materials and goods</t>
  </si>
  <si>
    <t>Communication and audiovisual eq.</t>
  </si>
  <si>
    <t>Activitiy 1 Sub-total</t>
  </si>
  <si>
    <t>Rental and Premises</t>
  </si>
  <si>
    <t>Actvitiy 1: Needs Assessment</t>
  </si>
  <si>
    <t>Actvitiy 2: EE and Utility Bills</t>
  </si>
  <si>
    <t>Activitiy 2 Sub-total</t>
  </si>
  <si>
    <t>Activity 3 Sub-total</t>
  </si>
  <si>
    <t xml:space="preserve">Activity 4: Shelter Repairs </t>
  </si>
  <si>
    <t>Activity 4 Sub-total</t>
  </si>
  <si>
    <t>Project ID: 00132153</t>
  </si>
  <si>
    <t>Output ID: 00124827</t>
  </si>
  <si>
    <t>Activity 5 Sub-total</t>
  </si>
  <si>
    <t>Activity 6 Sub-total</t>
  </si>
  <si>
    <t>Activity 6: Veteran Support</t>
  </si>
  <si>
    <t>Veteran Support</t>
  </si>
  <si>
    <t>Activity 5: Jobs/Emergency employment</t>
  </si>
  <si>
    <t>Activity 7 Sub-total</t>
  </si>
  <si>
    <t>Project Total</t>
  </si>
  <si>
    <t>Needs Assessment 
Community level psychosocial and livelihoods support
Response coordination and service delivery</t>
  </si>
  <si>
    <t>Crisis Bureau funded project</t>
  </si>
  <si>
    <t>Jobs/Emergency employment</t>
  </si>
  <si>
    <t>04130</t>
  </si>
  <si>
    <t>04000</t>
  </si>
  <si>
    <t>74500</t>
  </si>
  <si>
    <t>Total TRAC</t>
  </si>
  <si>
    <t>Total CB</t>
  </si>
  <si>
    <t>Civil Society Engagement</t>
  </si>
  <si>
    <t xml:space="preserve">Activity 3: Civil Society Engagement
</t>
  </si>
  <si>
    <t>73100</t>
  </si>
  <si>
    <t>TRAC Total</t>
  </si>
  <si>
    <t>CB 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</si>
</sst>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\,\ yyyy"/>
    <numFmt numFmtId="180" formatCode="#,##0.0"/>
    <numFmt numFmtId="181" formatCode="#,##0.000"/>
    <numFmt numFmtId="182" formatCode="#,##0.0000"/>
    <numFmt numFmtId="183" formatCode="00000"/>
  </numFmts>
  <fonts count="59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8"/>
      <name val="Arial Narrow"/>
      <family val="2"/>
    </font>
    <font>
      <u val="single"/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ck"/>
      <bottom style="thick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/>
      <bottom style="thin"/>
    </border>
    <border>
      <left style="medium"/>
      <right style="medium">
        <color indexed="8"/>
      </right>
      <top style="medium"/>
      <bottom style="thick"/>
    </border>
    <border>
      <left style="medium">
        <color indexed="8"/>
      </left>
      <right>
        <color indexed="63"/>
      </right>
      <top style="medium"/>
      <bottom style="thick"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 style="medium"/>
      <top style="medium"/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32" borderId="7" applyNumberFormat="0" applyFont="0" applyAlignment="0" applyProtection="0"/>
    <xf numFmtId="0" fontId="54" fillId="27" borderId="8" applyNumberFormat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 vertical="top"/>
      <protection/>
    </xf>
  </cellStyleXfs>
  <cellXfs count="386"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4" fontId="7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 wrapText="1" readingOrder="1"/>
    </xf>
    <xf numFmtId="0" fontId="3" fillId="0" borderId="10" xfId="0" applyFont="1" applyBorder="1" applyAlignment="1">
      <alignment vertical="top" wrapText="1" readingOrder="1"/>
    </xf>
    <xf numFmtId="0" fontId="3" fillId="0" borderId="11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vertical="top" wrapText="1" readingOrder="1"/>
    </xf>
    <xf numFmtId="0" fontId="3" fillId="0" borderId="18" xfId="0" applyFont="1" applyBorder="1" applyAlignment="1">
      <alignment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 readingOrder="1"/>
    </xf>
    <xf numFmtId="0" fontId="3" fillId="0" borderId="21" xfId="0" applyFont="1" applyFill="1" applyBorder="1" applyAlignment="1">
      <alignment horizontal="center" vertical="top" wrapText="1" readingOrder="1"/>
    </xf>
    <xf numFmtId="172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15" fillId="35" borderId="23" xfId="0" applyFont="1" applyFill="1" applyBorder="1" applyAlignment="1">
      <alignment vertical="top" wrapText="1"/>
    </xf>
    <xf numFmtId="0" fontId="15" fillId="35" borderId="24" xfId="0" applyFont="1" applyFill="1" applyBorder="1" applyAlignment="1">
      <alignment vertical="top" wrapText="1"/>
    </xf>
    <xf numFmtId="0" fontId="15" fillId="35" borderId="25" xfId="0" applyFont="1" applyFill="1" applyBorder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15" fillId="35" borderId="26" xfId="0" applyFont="1" applyFill="1" applyBorder="1" applyAlignment="1">
      <alignment horizontal="center" vertical="top" wrapText="1"/>
    </xf>
    <xf numFmtId="0" fontId="15" fillId="35" borderId="27" xfId="0" applyFont="1" applyFill="1" applyBorder="1" applyAlignment="1">
      <alignment horizontal="center" vertical="top" wrapText="1"/>
    </xf>
    <xf numFmtId="0" fontId="15" fillId="35" borderId="28" xfId="0" applyFont="1" applyFill="1" applyBorder="1" applyAlignment="1">
      <alignment horizontal="center" vertical="top" wrapText="1" readingOrder="1"/>
    </xf>
    <xf numFmtId="0" fontId="15" fillId="35" borderId="27" xfId="0" applyFont="1" applyFill="1" applyBorder="1" applyAlignment="1">
      <alignment horizontal="left" vertical="top" wrapText="1" readingOrder="1"/>
    </xf>
    <xf numFmtId="4" fontId="15" fillId="35" borderId="29" xfId="0" applyNumberFormat="1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172" fontId="2" fillId="34" borderId="22" xfId="0" applyNumberFormat="1" applyFont="1" applyFill="1" applyBorder="1" applyAlignment="1">
      <alignment horizontal="right" vertical="top" wrapText="1"/>
    </xf>
    <xf numFmtId="0" fontId="16" fillId="36" borderId="23" xfId="0" applyFont="1" applyFill="1" applyBorder="1" applyAlignment="1">
      <alignment vertical="top" wrapText="1"/>
    </xf>
    <xf numFmtId="0" fontId="16" fillId="36" borderId="23" xfId="0" applyFont="1" applyFill="1" applyBorder="1" applyAlignment="1">
      <alignment horizontal="left" vertical="top" wrapText="1"/>
    </xf>
    <xf numFmtId="0" fontId="16" fillId="36" borderId="26" xfId="0" applyFont="1" applyFill="1" applyBorder="1" applyAlignment="1">
      <alignment vertical="top" wrapText="1"/>
    </xf>
    <xf numFmtId="0" fontId="16" fillId="36" borderId="27" xfId="0" applyFont="1" applyFill="1" applyBorder="1" applyAlignment="1">
      <alignment vertical="top" wrapText="1"/>
    </xf>
    <xf numFmtId="0" fontId="16" fillId="36" borderId="28" xfId="0" applyFont="1" applyFill="1" applyBorder="1" applyAlignment="1">
      <alignment vertical="top" wrapText="1"/>
    </xf>
    <xf numFmtId="0" fontId="16" fillId="36" borderId="3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 quotePrefix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31" xfId="0" applyFont="1" applyFill="1" applyBorder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22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horizontal="center" vertical="top" wrapText="1" readingOrder="1"/>
    </xf>
    <xf numFmtId="0" fontId="2" fillId="0" borderId="33" xfId="0" applyFont="1" applyBorder="1" applyAlignment="1">
      <alignment vertical="top" wrapText="1"/>
    </xf>
    <xf numFmtId="0" fontId="15" fillId="35" borderId="24" xfId="0" applyFont="1" applyFill="1" applyBorder="1" applyAlignment="1">
      <alignment horizontal="center" vertical="top" wrapText="1" readingOrder="1"/>
    </xf>
    <xf numFmtId="0" fontId="15" fillId="35" borderId="34" xfId="0" applyFont="1" applyFill="1" applyBorder="1" applyAlignment="1">
      <alignment horizontal="center" vertical="top" wrapText="1" readingOrder="1"/>
    </xf>
    <xf numFmtId="0" fontId="2" fillId="0" borderId="35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 readingOrder="1"/>
    </xf>
    <xf numFmtId="4" fontId="6" fillId="34" borderId="37" xfId="0" applyNumberFormat="1" applyFont="1" applyFill="1" applyBorder="1" applyAlignment="1">
      <alignment horizontal="right" vertical="center" wrapText="1"/>
    </xf>
    <xf numFmtId="0" fontId="2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 readingOrder="1"/>
    </xf>
    <xf numFmtId="0" fontId="58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left" vertical="center" wrapText="1"/>
    </xf>
    <xf numFmtId="0" fontId="15" fillId="35" borderId="25" xfId="0" applyFont="1" applyFill="1" applyBorder="1" applyAlignment="1">
      <alignment horizontal="center" vertical="top" wrapText="1" readingOrder="1"/>
    </xf>
    <xf numFmtId="0" fontId="15" fillId="35" borderId="26" xfId="0" applyFont="1" applyFill="1" applyBorder="1" applyAlignment="1">
      <alignment horizontal="left" vertical="top" wrapText="1" readingOrder="1"/>
    </xf>
    <xf numFmtId="0" fontId="15" fillId="35" borderId="34" xfId="0" applyFont="1" applyFill="1" applyBorder="1" applyAlignment="1">
      <alignment vertical="top" wrapText="1"/>
    </xf>
    <xf numFmtId="0" fontId="15" fillId="35" borderId="27" xfId="0" applyFont="1" applyFill="1" applyBorder="1" applyAlignment="1">
      <alignment vertical="top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4" fontId="6" fillId="34" borderId="4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6" fillId="34" borderId="37" xfId="0" applyNumberFormat="1" applyFont="1" applyFill="1" applyBorder="1" applyAlignment="1">
      <alignment horizontal="right" vertical="center" wrapText="1"/>
    </xf>
    <xf numFmtId="181" fontId="6" fillId="34" borderId="43" xfId="0" applyNumberFormat="1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" fontId="15" fillId="35" borderId="29" xfId="0" applyNumberFormat="1" applyFont="1" applyFill="1" applyBorder="1" applyAlignment="1">
      <alignment vertical="top" wrapText="1"/>
    </xf>
    <xf numFmtId="3" fontId="16" fillId="36" borderId="29" xfId="0" applyNumberFormat="1" applyFont="1" applyFill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17" fillId="34" borderId="2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vertical="top" wrapText="1" readingOrder="1"/>
    </xf>
    <xf numFmtId="0" fontId="3" fillId="0" borderId="45" xfId="0" applyFont="1" applyBorder="1" applyAlignment="1">
      <alignment horizontal="center" vertical="top" wrapText="1" readingOrder="1"/>
    </xf>
    <xf numFmtId="0" fontId="3" fillId="0" borderId="46" xfId="0" applyFont="1" applyBorder="1" applyAlignment="1">
      <alignment vertical="top" wrapText="1" readingOrder="1"/>
    </xf>
    <xf numFmtId="0" fontId="3" fillId="0" borderId="38" xfId="0" applyFont="1" applyFill="1" applyBorder="1" applyAlignment="1">
      <alignment horizontal="center" vertical="top" wrapText="1" readingOrder="1"/>
    </xf>
    <xf numFmtId="49" fontId="2" fillId="0" borderId="47" xfId="0" applyNumberFormat="1" applyFont="1" applyBorder="1" applyAlignment="1">
      <alignment horizontal="right" vertical="top" wrapText="1"/>
    </xf>
    <xf numFmtId="0" fontId="2" fillId="0" borderId="48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6" fillId="13" borderId="40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49" fontId="2" fillId="13" borderId="10" xfId="0" applyNumberFormat="1" applyFont="1" applyFill="1" applyBorder="1" applyAlignment="1">
      <alignment vertical="top"/>
    </xf>
    <xf numFmtId="0" fontId="6" fillId="13" borderId="10" xfId="0" applyFont="1" applyFill="1" applyBorder="1" applyAlignment="1">
      <alignment horizontal="center" vertical="center" wrapText="1"/>
    </xf>
    <xf numFmtId="181" fontId="6" fillId="13" borderId="10" xfId="0" applyNumberFormat="1" applyFont="1" applyFill="1" applyBorder="1" applyAlignment="1">
      <alignment horizontal="left" vertical="center" wrapText="1"/>
    </xf>
    <xf numFmtId="4" fontId="6" fillId="13" borderId="10" xfId="0" applyNumberFormat="1" applyFont="1" applyFill="1" applyBorder="1" applyAlignment="1">
      <alignment horizontal="right" vertical="center" wrapText="1"/>
    </xf>
    <xf numFmtId="49" fontId="2" fillId="13" borderId="10" xfId="0" applyNumberFormat="1" applyFont="1" applyFill="1" applyBorder="1" applyAlignment="1">
      <alignment horizontal="center" vertical="top" wrapText="1"/>
    </xf>
    <xf numFmtId="4" fontId="6" fillId="13" borderId="41" xfId="0" applyNumberFormat="1" applyFont="1" applyFill="1" applyBorder="1" applyAlignment="1">
      <alignment horizontal="right" vertical="center" wrapText="1"/>
    </xf>
    <xf numFmtId="0" fontId="2" fillId="13" borderId="40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4" fontId="2" fillId="13" borderId="41" xfId="0" applyNumberFormat="1" applyFont="1" applyFill="1" applyBorder="1" applyAlignment="1">
      <alignment vertical="top" wrapText="1"/>
    </xf>
    <xf numFmtId="0" fontId="17" fillId="34" borderId="49" xfId="0" applyFont="1" applyFill="1" applyBorder="1" applyAlignment="1">
      <alignment horizontal="left" vertical="top" wrapText="1"/>
    </xf>
    <xf numFmtId="0" fontId="3" fillId="13" borderId="10" xfId="0" applyFont="1" applyFill="1" applyBorder="1" applyAlignment="1">
      <alignment vertical="top" wrapText="1"/>
    </xf>
    <xf numFmtId="49" fontId="2" fillId="0" borderId="50" xfId="0" applyNumberFormat="1" applyFont="1" applyBorder="1" applyAlignment="1">
      <alignment horizontal="right" vertical="top" wrapText="1"/>
    </xf>
    <xf numFmtId="4" fontId="3" fillId="13" borderId="41" xfId="0" applyNumberFormat="1" applyFont="1" applyFill="1" applyBorder="1" applyAlignment="1">
      <alignment vertical="top" wrapText="1"/>
    </xf>
    <xf numFmtId="0" fontId="16" fillId="36" borderId="24" xfId="0" applyFont="1" applyFill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top" wrapText="1" readingOrder="1"/>
    </xf>
    <xf numFmtId="3" fontId="6" fillId="34" borderId="43" xfId="0" applyNumberFormat="1" applyFont="1" applyFill="1" applyBorder="1" applyAlignment="1">
      <alignment horizontal="right" vertical="center" wrapText="1"/>
    </xf>
    <xf numFmtId="3" fontId="6" fillId="34" borderId="52" xfId="0" applyNumberFormat="1" applyFont="1" applyFill="1" applyBorder="1" applyAlignment="1">
      <alignment horizontal="right" vertical="center" wrapText="1"/>
    </xf>
    <xf numFmtId="4" fontId="6" fillId="34" borderId="43" xfId="0" applyNumberFormat="1" applyFont="1" applyFill="1" applyBorder="1" applyAlignment="1">
      <alignment horizontal="right" vertical="center" wrapText="1"/>
    </xf>
    <xf numFmtId="4" fontId="6" fillId="34" borderId="53" xfId="0" applyNumberFormat="1" applyFont="1" applyFill="1" applyBorder="1" applyAlignment="1">
      <alignment horizontal="right" vertical="center" wrapText="1"/>
    </xf>
    <xf numFmtId="4" fontId="6" fillId="34" borderId="48" xfId="0" applyNumberFormat="1" applyFont="1" applyFill="1" applyBorder="1" applyAlignment="1">
      <alignment horizontal="right" vertical="center" wrapText="1"/>
    </xf>
    <xf numFmtId="4" fontId="15" fillId="35" borderId="28" xfId="0" applyNumberFormat="1" applyFont="1" applyFill="1" applyBorder="1" applyAlignment="1">
      <alignment vertical="top" wrapText="1"/>
    </xf>
    <xf numFmtId="4" fontId="16" fillId="36" borderId="28" xfId="0" applyNumberFormat="1" applyFont="1" applyFill="1" applyBorder="1" applyAlignment="1">
      <alignment vertical="top" wrapText="1"/>
    </xf>
    <xf numFmtId="0" fontId="3" fillId="0" borderId="54" xfId="0" applyFont="1" applyBorder="1" applyAlignment="1">
      <alignment vertical="top" wrapText="1" readingOrder="1"/>
    </xf>
    <xf numFmtId="0" fontId="6" fillId="34" borderId="55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181" fontId="6" fillId="34" borderId="56" xfId="0" applyNumberFormat="1" applyFont="1" applyFill="1" applyBorder="1" applyAlignment="1">
      <alignment horizontal="left" vertical="center" wrapText="1"/>
    </xf>
    <xf numFmtId="181" fontId="6" fillId="34" borderId="55" xfId="0" applyNumberFormat="1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181" fontId="6" fillId="34" borderId="58" xfId="0" applyNumberFormat="1" applyFont="1" applyFill="1" applyBorder="1" applyAlignment="1">
      <alignment horizontal="left" vertical="center" wrapText="1"/>
    </xf>
    <xf numFmtId="4" fontId="6" fillId="34" borderId="55" xfId="0" applyNumberFormat="1" applyFont="1" applyFill="1" applyBorder="1" applyAlignment="1">
      <alignment vertical="center" wrapText="1"/>
    </xf>
    <xf numFmtId="4" fontId="6" fillId="34" borderId="55" xfId="0" applyNumberFormat="1" applyFont="1" applyFill="1" applyBorder="1" applyAlignment="1">
      <alignment horizontal="left" vertical="center" wrapText="1"/>
    </xf>
    <xf numFmtId="0" fontId="2" fillId="0" borderId="59" xfId="0" applyFont="1" applyBorder="1" applyAlignment="1">
      <alignment vertical="top" wrapText="1"/>
    </xf>
    <xf numFmtId="0" fontId="58" fillId="34" borderId="43" xfId="0" applyFont="1" applyFill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58" fillId="34" borderId="5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15" fillId="35" borderId="28" xfId="0" applyFont="1" applyFill="1" applyBorder="1" applyAlignment="1">
      <alignment vertical="top" wrapText="1"/>
    </xf>
    <xf numFmtId="0" fontId="16" fillId="36" borderId="28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49" fontId="2" fillId="0" borderId="48" xfId="0" applyNumberFormat="1" applyFont="1" applyBorder="1" applyAlignment="1">
      <alignment vertical="top"/>
    </xf>
    <xf numFmtId="49" fontId="2" fillId="0" borderId="43" xfId="0" applyNumberFormat="1" applyFont="1" applyBorder="1" applyAlignment="1">
      <alignment vertical="top"/>
    </xf>
    <xf numFmtId="49" fontId="2" fillId="0" borderId="60" xfId="0" applyNumberFormat="1" applyFont="1" applyBorder="1" applyAlignment="1">
      <alignment vertical="top"/>
    </xf>
    <xf numFmtId="49" fontId="2" fillId="0" borderId="48" xfId="0" applyNumberFormat="1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49" fontId="2" fillId="0" borderId="49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2" fillId="0" borderId="61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center" wrapText="1"/>
    </xf>
    <xf numFmtId="4" fontId="6" fillId="34" borderId="63" xfId="0" applyNumberFormat="1" applyFont="1" applyFill="1" applyBorder="1" applyAlignment="1">
      <alignment horizontal="left" vertical="center" wrapText="1"/>
    </xf>
    <xf numFmtId="4" fontId="6" fillId="34" borderId="62" xfId="0" applyNumberFormat="1" applyFont="1" applyFill="1" applyBorder="1" applyAlignment="1">
      <alignment horizontal="right" vertical="center" wrapText="1"/>
    </xf>
    <xf numFmtId="0" fontId="15" fillId="35" borderId="64" xfId="0" applyFont="1" applyFill="1" applyBorder="1" applyAlignment="1">
      <alignment horizontal="left" vertical="top" wrapText="1"/>
    </xf>
    <xf numFmtId="0" fontId="15" fillId="35" borderId="65" xfId="0" applyFont="1" applyFill="1" applyBorder="1" applyAlignment="1">
      <alignment vertical="top" wrapText="1"/>
    </xf>
    <xf numFmtId="0" fontId="15" fillId="35" borderId="66" xfId="0" applyFont="1" applyFill="1" applyBorder="1" applyAlignment="1">
      <alignment vertical="top" wrapText="1"/>
    </xf>
    <xf numFmtId="0" fontId="15" fillId="35" borderId="28" xfId="0" applyFont="1" applyFill="1" applyBorder="1" applyAlignment="1">
      <alignment horizontal="center" vertical="top" wrapText="1"/>
    </xf>
    <xf numFmtId="49" fontId="2" fillId="0" borderId="67" xfId="0" applyNumberFormat="1" applyFont="1" applyBorder="1" applyAlignment="1">
      <alignment horizontal="right" vertical="top" wrapText="1"/>
    </xf>
    <xf numFmtId="49" fontId="2" fillId="0" borderId="68" xfId="0" applyNumberFormat="1" applyFont="1" applyBorder="1" applyAlignment="1">
      <alignment horizontal="right" vertical="top" wrapText="1"/>
    </xf>
    <xf numFmtId="0" fontId="2" fillId="0" borderId="62" xfId="0" applyFont="1" applyBorder="1" applyAlignment="1">
      <alignment horizontal="center" vertical="top" wrapText="1"/>
    </xf>
    <xf numFmtId="49" fontId="2" fillId="0" borderId="62" xfId="0" applyNumberFormat="1" applyFont="1" applyBorder="1" applyAlignment="1">
      <alignment horizontal="center" vertical="top" wrapText="1"/>
    </xf>
    <xf numFmtId="49" fontId="2" fillId="0" borderId="62" xfId="0" applyNumberFormat="1" applyFont="1" applyBorder="1" applyAlignment="1">
      <alignment vertical="top"/>
    </xf>
    <xf numFmtId="0" fontId="58" fillId="34" borderId="62" xfId="0" applyFont="1" applyFill="1" applyBorder="1" applyAlignment="1">
      <alignment horizontal="center" vertical="center"/>
    </xf>
    <xf numFmtId="181" fontId="6" fillId="34" borderId="63" xfId="0" applyNumberFormat="1" applyFont="1" applyFill="1" applyBorder="1" applyAlignment="1">
      <alignment horizontal="left" vertical="center" wrapText="1"/>
    </xf>
    <xf numFmtId="0" fontId="15" fillId="35" borderId="64" xfId="0" applyFont="1" applyFill="1" applyBorder="1" applyAlignment="1">
      <alignment vertical="top" wrapText="1"/>
    </xf>
    <xf numFmtId="0" fontId="15" fillId="35" borderId="25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center" vertical="center" wrapText="1"/>
    </xf>
    <xf numFmtId="4" fontId="6" fillId="34" borderId="56" xfId="0" applyNumberFormat="1" applyFont="1" applyFill="1" applyBorder="1" applyAlignment="1">
      <alignment horizontal="left" vertical="center" wrapText="1"/>
    </xf>
    <xf numFmtId="4" fontId="6" fillId="34" borderId="52" xfId="0" applyNumberFormat="1" applyFont="1" applyFill="1" applyBorder="1" applyAlignment="1">
      <alignment horizontal="right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52" xfId="0" applyFont="1" applyBorder="1" applyAlignment="1">
      <alignment vertical="top" wrapText="1"/>
    </xf>
    <xf numFmtId="0" fontId="7" fillId="0" borderId="48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7" fillId="0" borderId="43" xfId="0" applyFont="1" applyFill="1" applyBorder="1" applyAlignment="1">
      <alignment vertical="top" wrapText="1"/>
    </xf>
    <xf numFmtId="0" fontId="13" fillId="34" borderId="69" xfId="0" applyFont="1" applyFill="1" applyBorder="1" applyAlignment="1">
      <alignment horizontal="left" vertical="top"/>
    </xf>
    <xf numFmtId="0" fontId="7" fillId="33" borderId="70" xfId="0" applyFont="1" applyFill="1" applyBorder="1" applyAlignment="1">
      <alignment horizontal="center" wrapText="1"/>
    </xf>
    <xf numFmtId="0" fontId="7" fillId="33" borderId="7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72" xfId="0" applyFont="1" applyFill="1" applyBorder="1" applyAlignment="1">
      <alignment horizontal="center"/>
    </xf>
    <xf numFmtId="3" fontId="6" fillId="0" borderId="53" xfId="0" applyNumberFormat="1" applyFont="1" applyBorder="1" applyAlignment="1">
      <alignment vertical="top" wrapText="1"/>
    </xf>
    <xf numFmtId="3" fontId="6" fillId="0" borderId="43" xfId="0" applyNumberFormat="1" applyFont="1" applyBorder="1" applyAlignment="1">
      <alignment vertical="top" wrapText="1"/>
    </xf>
    <xf numFmtId="4" fontId="6" fillId="0" borderId="43" xfId="0" applyNumberFormat="1" applyFont="1" applyBorder="1" applyAlignment="1">
      <alignment vertical="top" wrapText="1"/>
    </xf>
    <xf numFmtId="3" fontId="19" fillId="0" borderId="43" xfId="0" applyNumberFormat="1" applyFont="1" applyFill="1" applyBorder="1" applyAlignment="1">
      <alignment horizontal="right" vertical="center"/>
    </xf>
    <xf numFmtId="3" fontId="7" fillId="0" borderId="53" xfId="42" applyNumberFormat="1" applyFont="1" applyBorder="1" applyAlignment="1">
      <alignment horizontal="right" vertical="center"/>
    </xf>
    <xf numFmtId="3" fontId="7" fillId="0" borderId="43" xfId="42" applyNumberFormat="1" applyFont="1" applyBorder="1" applyAlignment="1">
      <alignment horizontal="right" vertical="center"/>
    </xf>
    <xf numFmtId="0" fontId="6" fillId="34" borderId="57" xfId="0" applyFont="1" applyFill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vertical="top" wrapText="1"/>
    </xf>
    <xf numFmtId="3" fontId="7" fillId="0" borderId="52" xfId="42" applyNumberFormat="1" applyFont="1" applyBorder="1" applyAlignment="1">
      <alignment horizontal="right" vertical="center"/>
    </xf>
    <xf numFmtId="181" fontId="6" fillId="34" borderId="62" xfId="0" applyNumberFormat="1" applyFont="1" applyFill="1" applyBorder="1" applyAlignment="1">
      <alignment horizontal="left" vertical="center" wrapText="1"/>
    </xf>
    <xf numFmtId="3" fontId="6" fillId="0" borderId="62" xfId="0" applyNumberFormat="1" applyFont="1" applyBorder="1" applyAlignment="1">
      <alignment vertical="top" wrapText="1"/>
    </xf>
    <xf numFmtId="3" fontId="7" fillId="0" borderId="62" xfId="42" applyNumberFormat="1" applyFont="1" applyBorder="1" applyAlignment="1">
      <alignment horizontal="right" vertical="center"/>
    </xf>
    <xf numFmtId="3" fontId="12" fillId="35" borderId="28" xfId="0" applyNumberFormat="1" applyFont="1" applyFill="1" applyBorder="1" applyAlignment="1">
      <alignment horizontal="right" vertical="center"/>
    </xf>
    <xf numFmtId="0" fontId="58" fillId="34" borderId="7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 wrapText="1"/>
    </xf>
    <xf numFmtId="4" fontId="6" fillId="0" borderId="62" xfId="0" applyNumberFormat="1" applyFont="1" applyBorder="1" applyAlignment="1">
      <alignment vertical="top" wrapText="1"/>
    </xf>
    <xf numFmtId="0" fontId="11" fillId="0" borderId="28" xfId="0" applyFont="1" applyBorder="1" applyAlignment="1">
      <alignment vertical="top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vertical="top"/>
    </xf>
    <xf numFmtId="0" fontId="6" fillId="0" borderId="75" xfId="0" applyFont="1" applyBorder="1" applyAlignment="1">
      <alignment horizontal="center" vertical="center" wrapText="1"/>
    </xf>
    <xf numFmtId="4" fontId="6" fillId="34" borderId="62" xfId="0" applyNumberFormat="1" applyFont="1" applyFill="1" applyBorder="1" applyAlignment="1">
      <alignment horizontal="left" vertical="center" wrapText="1"/>
    </xf>
    <xf numFmtId="3" fontId="19" fillId="0" borderId="6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top"/>
    </xf>
    <xf numFmtId="0" fontId="6" fillId="0" borderId="76" xfId="0" applyFont="1" applyBorder="1" applyAlignment="1">
      <alignment horizontal="center" vertical="center" wrapText="1"/>
    </xf>
    <xf numFmtId="4" fontId="6" fillId="34" borderId="52" xfId="0" applyNumberFormat="1" applyFont="1" applyFill="1" applyBorder="1" applyAlignment="1">
      <alignment horizontal="left" vertical="center" wrapText="1"/>
    </xf>
    <xf numFmtId="3" fontId="19" fillId="0" borderId="52" xfId="0" applyNumberFormat="1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4" fontId="14" fillId="36" borderId="28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left" vertical="top" wrapText="1"/>
    </xf>
    <xf numFmtId="0" fontId="2" fillId="34" borderId="50" xfId="0" applyFont="1" applyFill="1" applyBorder="1" applyAlignment="1">
      <alignment horizontal="center" vertical="top" wrapText="1"/>
    </xf>
    <xf numFmtId="0" fontId="2" fillId="34" borderId="77" xfId="0" applyFont="1" applyFill="1" applyBorder="1" applyAlignment="1">
      <alignment horizontal="center" vertical="top" wrapText="1"/>
    </xf>
    <xf numFmtId="49" fontId="2" fillId="0" borderId="78" xfId="0" applyNumberFormat="1" applyFont="1" applyBorder="1" applyAlignment="1" quotePrefix="1">
      <alignment horizontal="center" vertical="center" wrapText="1"/>
    </xf>
    <xf numFmtId="49" fontId="2" fillId="0" borderId="22" xfId="0" applyNumberFormat="1" applyFont="1" applyBorder="1" applyAlignment="1" quotePrefix="1">
      <alignment horizontal="center" vertical="center" wrapText="1"/>
    </xf>
    <xf numFmtId="49" fontId="2" fillId="0" borderId="49" xfId="0" applyNumberFormat="1" applyFont="1" applyBorder="1" applyAlignment="1" quotePrefix="1">
      <alignment horizontal="center" vertical="center" wrapText="1"/>
    </xf>
    <xf numFmtId="49" fontId="2" fillId="0" borderId="79" xfId="0" applyNumberFormat="1" applyFont="1" applyBorder="1" applyAlignment="1" quotePrefix="1">
      <alignment horizontal="center" vertical="center" wrapText="1"/>
    </xf>
    <xf numFmtId="0" fontId="2" fillId="34" borderId="22" xfId="0" applyFont="1" applyFill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34" borderId="50" xfId="0" applyFont="1" applyFill="1" applyBorder="1" applyAlignment="1">
      <alignment horizontal="left" vertical="top" wrapText="1"/>
    </xf>
    <xf numFmtId="0" fontId="2" fillId="34" borderId="79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top" wrapText="1"/>
    </xf>
    <xf numFmtId="0" fontId="17" fillId="34" borderId="49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top" wrapText="1" readingOrder="1"/>
    </xf>
    <xf numFmtId="0" fontId="3" fillId="0" borderId="82" xfId="0" applyFont="1" applyBorder="1" applyAlignment="1">
      <alignment horizontal="center" vertical="top" wrapText="1" readingOrder="1"/>
    </xf>
    <xf numFmtId="0" fontId="2" fillId="34" borderId="81" xfId="0" applyFont="1" applyFill="1" applyBorder="1" applyAlignment="1">
      <alignment horizontal="center" vertical="top" wrapText="1"/>
    </xf>
    <xf numFmtId="0" fontId="2" fillId="34" borderId="47" xfId="0" applyFont="1" applyFill="1" applyBorder="1" applyAlignment="1">
      <alignment horizontal="center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 readingOrder="1"/>
    </xf>
    <xf numFmtId="0" fontId="3" fillId="0" borderId="8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2" fontId="2" fillId="0" borderId="86" xfId="0" applyNumberFormat="1" applyFont="1" applyBorder="1" applyAlignment="1">
      <alignment horizontal="center" vertical="top" wrapText="1"/>
    </xf>
    <xf numFmtId="172" fontId="2" fillId="0" borderId="48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17" fillId="34" borderId="22" xfId="0" applyFont="1" applyFill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11" fillId="35" borderId="34" xfId="0" applyFont="1" applyFill="1" applyBorder="1" applyAlignment="1">
      <alignment horizontal="center" vertical="top"/>
    </xf>
    <xf numFmtId="0" fontId="11" fillId="35" borderId="27" xfId="0" applyFont="1" applyFill="1" applyBorder="1" applyAlignment="1">
      <alignment horizontal="center" vertical="top"/>
    </xf>
    <xf numFmtId="0" fontId="7" fillId="33" borderId="88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89" xfId="0" applyFont="1" applyFill="1" applyBorder="1" applyAlignment="1">
      <alignment horizontal="center" wrapText="1"/>
    </xf>
    <xf numFmtId="0" fontId="7" fillId="34" borderId="60" xfId="0" applyFont="1" applyFill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/>
    </xf>
    <xf numFmtId="0" fontId="18" fillId="0" borderId="62" xfId="0" applyFont="1" applyBorder="1" applyAlignment="1">
      <alignment horizontal="left" vertical="top"/>
    </xf>
    <xf numFmtId="0" fontId="6" fillId="34" borderId="70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6" fillId="34" borderId="90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top"/>
    </xf>
    <xf numFmtId="0" fontId="20" fillId="36" borderId="27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center" vertical="top" wrapText="1"/>
    </xf>
    <xf numFmtId="0" fontId="7" fillId="33" borderId="92" xfId="0" applyFont="1" applyFill="1" applyBorder="1" applyAlignment="1">
      <alignment horizontal="center" vertical="top" wrapText="1"/>
    </xf>
    <xf numFmtId="0" fontId="7" fillId="33" borderId="93" xfId="0" applyFont="1" applyFill="1" applyBorder="1" applyAlignment="1">
      <alignment horizontal="center" vertical="top" wrapText="1"/>
    </xf>
    <xf numFmtId="0" fontId="7" fillId="33" borderId="68" xfId="0" applyFont="1" applyFill="1" applyBorder="1" applyAlignment="1">
      <alignment horizontal="center" vertical="top" wrapText="1"/>
    </xf>
    <xf numFmtId="0" fontId="7" fillId="33" borderId="94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181" fontId="6" fillId="34" borderId="43" xfId="0" applyNumberFormat="1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vertical="top"/>
    </xf>
    <xf numFmtId="181" fontId="6" fillId="34" borderId="43" xfId="0" applyNumberFormat="1" applyFont="1" applyFill="1" applyBorder="1" applyAlignment="1">
      <alignment horizontal="right" vertical="center" wrapText="1"/>
    </xf>
    <xf numFmtId="3" fontId="7" fillId="0" borderId="43" xfId="42" applyNumberFormat="1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top" wrapText="1"/>
    </xf>
    <xf numFmtId="49" fontId="6" fillId="0" borderId="69" xfId="0" applyNumberFormat="1" applyFont="1" applyBorder="1" applyAlignment="1">
      <alignment vertical="top"/>
    </xf>
    <xf numFmtId="181" fontId="6" fillId="38" borderId="52" xfId="0" applyNumberFormat="1" applyFont="1" applyFill="1" applyBorder="1" applyAlignment="1">
      <alignment horizontal="left" vertical="center" wrapText="1"/>
    </xf>
    <xf numFmtId="4" fontId="6" fillId="38" borderId="52" xfId="0" applyNumberFormat="1" applyFont="1" applyFill="1" applyBorder="1" applyAlignment="1">
      <alignment horizontal="right" vertical="center" wrapText="1"/>
    </xf>
    <xf numFmtId="3" fontId="6" fillId="38" borderId="52" xfId="0" applyNumberFormat="1" applyFont="1" applyFill="1" applyBorder="1" applyAlignment="1">
      <alignment horizontal="right" vertical="center" wrapText="1"/>
    </xf>
    <xf numFmtId="3" fontId="7" fillId="38" borderId="52" xfId="42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vertical="top" wrapText="1"/>
    </xf>
    <xf numFmtId="49" fontId="6" fillId="38" borderId="90" xfId="0" applyNumberFormat="1" applyFont="1" applyFill="1" applyBorder="1" applyAlignment="1">
      <alignment horizontal="center" vertical="top" wrapText="1"/>
    </xf>
    <xf numFmtId="49" fontId="6" fillId="38" borderId="95" xfId="0" applyNumberFormat="1" applyFont="1" applyFill="1" applyBorder="1" applyAlignment="1">
      <alignment horizontal="center" vertical="top" wrapText="1"/>
    </xf>
    <xf numFmtId="181" fontId="6" fillId="0" borderId="52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Fill="1" applyBorder="1" applyAlignment="1">
      <alignment horizontal="right" vertical="center" wrapText="1"/>
    </xf>
    <xf numFmtId="0" fontId="6" fillId="39" borderId="75" xfId="0" applyFont="1" applyFill="1" applyBorder="1" applyAlignment="1">
      <alignment horizontal="center" vertical="top" wrapText="1"/>
    </xf>
    <xf numFmtId="0" fontId="6" fillId="39" borderId="63" xfId="0" applyFont="1" applyFill="1" applyBorder="1" applyAlignment="1">
      <alignment horizontal="center" vertical="top" wrapText="1"/>
    </xf>
    <xf numFmtId="3" fontId="6" fillId="39" borderId="43" xfId="0" applyNumberFormat="1" applyFont="1" applyFill="1" applyBorder="1" applyAlignment="1">
      <alignment vertical="top" wrapText="1"/>
    </xf>
    <xf numFmtId="4" fontId="6" fillId="39" borderId="43" xfId="0" applyNumberFormat="1" applyFont="1" applyFill="1" applyBorder="1" applyAlignment="1">
      <alignment vertical="top" wrapText="1"/>
    </xf>
    <xf numFmtId="3" fontId="7" fillId="39" borderId="43" xfId="42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vertical="top" wrapText="1"/>
    </xf>
    <xf numFmtId="3" fontId="12" fillId="38" borderId="28" xfId="0" applyNumberFormat="1" applyFont="1" applyFill="1" applyBorder="1" applyAlignment="1">
      <alignment horizontal="right" vertical="center"/>
    </xf>
    <xf numFmtId="0" fontId="20" fillId="38" borderId="34" xfId="0" applyFont="1" applyFill="1" applyBorder="1" applyAlignment="1">
      <alignment horizontal="center" vertical="top"/>
    </xf>
    <xf numFmtId="0" fontId="20" fillId="38" borderId="27" xfId="0" applyFont="1" applyFill="1" applyBorder="1" applyAlignment="1">
      <alignment horizontal="center" vertical="top"/>
    </xf>
    <xf numFmtId="0" fontId="20" fillId="39" borderId="34" xfId="0" applyFont="1" applyFill="1" applyBorder="1" applyAlignment="1">
      <alignment horizontal="center" vertical="top"/>
    </xf>
    <xf numFmtId="0" fontId="20" fillId="39" borderId="27" xfId="0" applyFont="1" applyFill="1" applyBorder="1" applyAlignment="1">
      <alignment horizontal="center" vertical="top"/>
    </xf>
    <xf numFmtId="0" fontId="6" fillId="38" borderId="96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3" fillId="38" borderId="12" xfId="0" applyFont="1" applyFill="1" applyBorder="1" applyAlignment="1">
      <alignment vertical="top" wrapText="1"/>
    </xf>
    <xf numFmtId="0" fontId="3" fillId="38" borderId="97" xfId="0" applyFont="1" applyFill="1" applyBorder="1" applyAlignment="1">
      <alignment vertical="top" wrapText="1"/>
    </xf>
    <xf numFmtId="0" fontId="3" fillId="38" borderId="52" xfId="0" applyFont="1" applyFill="1" applyBorder="1" applyAlignment="1">
      <alignment vertical="top" wrapText="1"/>
    </xf>
    <xf numFmtId="0" fontId="3" fillId="38" borderId="56" xfId="0" applyFont="1" applyFill="1" applyBorder="1" applyAlignment="1">
      <alignment vertical="top" wrapText="1"/>
    </xf>
    <xf numFmtId="4" fontId="3" fillId="38" borderId="52" xfId="0" applyNumberFormat="1" applyFont="1" applyFill="1" applyBorder="1" applyAlignment="1">
      <alignment vertical="top" wrapText="1"/>
    </xf>
    <xf numFmtId="49" fontId="2" fillId="38" borderId="12" xfId="0" applyNumberFormat="1" applyFont="1" applyFill="1" applyBorder="1" applyAlignment="1">
      <alignment vertical="top"/>
    </xf>
    <xf numFmtId="0" fontId="6" fillId="38" borderId="97" xfId="0" applyFont="1" applyFill="1" applyBorder="1" applyAlignment="1">
      <alignment horizontal="center" vertical="center" wrapText="1"/>
    </xf>
    <xf numFmtId="49" fontId="2" fillId="38" borderId="52" xfId="0" applyNumberFormat="1" applyFont="1" applyFill="1" applyBorder="1" applyAlignment="1">
      <alignment horizontal="center" vertical="top" wrapText="1"/>
    </xf>
    <xf numFmtId="49" fontId="2" fillId="38" borderId="52" xfId="0" applyNumberFormat="1" applyFont="1" applyFill="1" applyBorder="1" applyAlignment="1">
      <alignment vertical="top"/>
    </xf>
    <xf numFmtId="0" fontId="6" fillId="38" borderId="56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" fillId="39" borderId="14" xfId="0" applyFont="1" applyFill="1" applyBorder="1" applyAlignment="1">
      <alignment vertical="top" wrapText="1"/>
    </xf>
    <xf numFmtId="0" fontId="2" fillId="39" borderId="43" xfId="0" applyFont="1" applyFill="1" applyBorder="1" applyAlignment="1">
      <alignment vertical="top" wrapText="1"/>
    </xf>
    <xf numFmtId="0" fontId="2" fillId="39" borderId="55" xfId="0" applyFont="1" applyFill="1" applyBorder="1" applyAlignment="1">
      <alignment vertical="top" wrapText="1"/>
    </xf>
    <xf numFmtId="4" fontId="2" fillId="39" borderId="43" xfId="0" applyNumberFormat="1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0" fontId="3" fillId="39" borderId="14" xfId="0" applyFont="1" applyFill="1" applyBorder="1" applyAlignment="1">
      <alignment vertical="top" wrapText="1"/>
    </xf>
    <xf numFmtId="0" fontId="3" fillId="39" borderId="43" xfId="0" applyFont="1" applyFill="1" applyBorder="1" applyAlignment="1">
      <alignment vertical="top" wrapText="1"/>
    </xf>
    <xf numFmtId="0" fontId="3" fillId="39" borderId="55" xfId="0" applyFont="1" applyFill="1" applyBorder="1" applyAlignment="1">
      <alignment vertical="top" wrapText="1"/>
    </xf>
    <xf numFmtId="4" fontId="3" fillId="39" borderId="43" xfId="0" applyNumberFormat="1" applyFont="1" applyFill="1" applyBorder="1" applyAlignment="1">
      <alignment vertical="top" wrapText="1"/>
    </xf>
    <xf numFmtId="0" fontId="6" fillId="0" borderId="9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right" vertical="top" wrapText="1"/>
    </xf>
    <xf numFmtId="0" fontId="6" fillId="0" borderId="67" xfId="0" applyFont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6" fillId="34" borderId="98" xfId="0" applyFont="1" applyFill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right" vertical="top" wrapText="1"/>
    </xf>
    <xf numFmtId="49" fontId="6" fillId="0" borderId="49" xfId="0" applyNumberFormat="1" applyFont="1" applyBorder="1" applyAlignment="1">
      <alignment horizontal="right" vertical="top" wrapText="1"/>
    </xf>
    <xf numFmtId="0" fontId="6" fillId="0" borderId="48" xfId="0" applyFont="1" applyBorder="1" applyAlignment="1">
      <alignment horizontal="center" vertical="top" wrapText="1"/>
    </xf>
    <xf numFmtId="49" fontId="6" fillId="0" borderId="48" xfId="0" applyNumberFormat="1" applyFont="1" applyBorder="1" applyAlignment="1">
      <alignment vertical="top"/>
    </xf>
    <xf numFmtId="0" fontId="6" fillId="34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0" fontId="6" fillId="34" borderId="77" xfId="0" applyFont="1" applyFill="1" applyBorder="1" applyAlignment="1">
      <alignment horizontal="center" vertical="top" wrapText="1"/>
    </xf>
    <xf numFmtId="0" fontId="16" fillId="38" borderId="23" xfId="0" applyFont="1" applyFill="1" applyBorder="1" applyAlignment="1">
      <alignment horizontal="left" vertical="top" wrapText="1"/>
    </xf>
    <xf numFmtId="0" fontId="16" fillId="38" borderId="23" xfId="0" applyFont="1" applyFill="1" applyBorder="1" applyAlignment="1">
      <alignment vertical="top" wrapText="1"/>
    </xf>
    <xf numFmtId="0" fontId="16" fillId="38" borderId="24" xfId="0" applyFont="1" applyFill="1" applyBorder="1" applyAlignment="1">
      <alignment vertical="top" wrapText="1"/>
    </xf>
    <xf numFmtId="0" fontId="15" fillId="38" borderId="28" xfId="0" applyFont="1" applyFill="1" applyBorder="1" applyAlignment="1">
      <alignment vertical="top" wrapText="1"/>
    </xf>
    <xf numFmtId="0" fontId="15" fillId="38" borderId="27" xfId="0" applyFont="1" applyFill="1" applyBorder="1" applyAlignment="1">
      <alignment vertical="top" wrapText="1"/>
    </xf>
    <xf numFmtId="4" fontId="15" fillId="38" borderId="28" xfId="0" applyNumberFormat="1" applyFont="1" applyFill="1" applyBorder="1" applyAlignment="1">
      <alignment vertical="top" wrapText="1"/>
    </xf>
    <xf numFmtId="0" fontId="16" fillId="39" borderId="23" xfId="0" applyFont="1" applyFill="1" applyBorder="1" applyAlignment="1">
      <alignment horizontal="left" vertical="top" wrapText="1"/>
    </xf>
    <xf numFmtId="0" fontId="16" fillId="39" borderId="23" xfId="0" applyFont="1" applyFill="1" applyBorder="1" applyAlignment="1">
      <alignment vertical="top" wrapText="1"/>
    </xf>
    <xf numFmtId="0" fontId="16" fillId="39" borderId="24" xfId="0" applyFont="1" applyFill="1" applyBorder="1" applyAlignment="1">
      <alignment vertical="top" wrapText="1"/>
    </xf>
    <xf numFmtId="0" fontId="15" fillId="39" borderId="28" xfId="0" applyFont="1" applyFill="1" applyBorder="1" applyAlignment="1">
      <alignment vertical="top" wrapText="1"/>
    </xf>
    <xf numFmtId="0" fontId="15" fillId="39" borderId="27" xfId="0" applyFont="1" applyFill="1" applyBorder="1" applyAlignment="1">
      <alignment vertical="top" wrapText="1"/>
    </xf>
    <xf numFmtId="4" fontId="15" fillId="39" borderId="28" xfId="0" applyNumberFormat="1" applyFont="1" applyFill="1" applyBorder="1" applyAlignment="1">
      <alignment vertical="top" wrapText="1"/>
    </xf>
    <xf numFmtId="4" fontId="7" fillId="38" borderId="52" xfId="0" applyNumberFormat="1" applyFont="1" applyFill="1" applyBorder="1" applyAlignment="1">
      <alignment horizontal="right" vertical="center" wrapText="1"/>
    </xf>
    <xf numFmtId="181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/>
    </xf>
    <xf numFmtId="4" fontId="6" fillId="34" borderId="41" xfId="0" applyNumberFormat="1" applyFont="1" applyFill="1" applyBorder="1" applyAlignment="1">
      <alignment horizontal="right" vertical="center" wrapText="1"/>
    </xf>
    <xf numFmtId="181" fontId="6" fillId="34" borderId="10" xfId="0" applyNumberFormat="1" applyFont="1" applyFill="1" applyBorder="1" applyAlignment="1">
      <alignment horizontal="left" vertical="center" wrapText="1"/>
    </xf>
    <xf numFmtId="0" fontId="6" fillId="34" borderId="47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6" fillId="34" borderId="73" xfId="0" applyFont="1" applyFill="1" applyBorder="1" applyAlignment="1">
      <alignment horizontal="center" vertical="center"/>
    </xf>
    <xf numFmtId="4" fontId="6" fillId="34" borderId="63" xfId="0" applyNumberFormat="1" applyFont="1" applyFill="1" applyBorder="1" applyAlignment="1">
      <alignment horizontal="right" vertical="center" wrapText="1"/>
    </xf>
    <xf numFmtId="0" fontId="6" fillId="0" borderId="89" xfId="0" applyFont="1" applyBorder="1" applyAlignment="1">
      <alignment horizontal="center" vertical="center" wrapText="1"/>
    </xf>
    <xf numFmtId="181" fontId="6" fillId="34" borderId="48" xfId="0" applyNumberFormat="1" applyFont="1" applyFill="1" applyBorder="1" applyAlignment="1">
      <alignment horizontal="left" vertical="center" wrapText="1"/>
    </xf>
    <xf numFmtId="4" fontId="6" fillId="34" borderId="58" xfId="0" applyNumberFormat="1" applyFont="1" applyFill="1" applyBorder="1" applyAlignment="1">
      <alignment horizontal="right" vertical="center" wrapText="1"/>
    </xf>
    <xf numFmtId="0" fontId="15" fillId="38" borderId="24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438150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38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zoomScale="80" zoomScaleNormal="80" zoomScalePageLayoutView="0" workbookViewId="0" topLeftCell="A19">
      <selection activeCell="B56" sqref="B56:L57"/>
    </sheetView>
  </sheetViews>
  <sheetFormatPr defaultColWidth="6.8515625" defaultRowHeight="12.75"/>
  <cols>
    <col min="1" max="1" width="11.8515625" style="1" bestFit="1" customWidth="1"/>
    <col min="2" max="2" width="14.7109375" style="1" bestFit="1" customWidth="1"/>
    <col min="3" max="3" width="22.140625" style="1" bestFit="1" customWidth="1"/>
    <col min="4" max="4" width="10.00390625" style="1" customWidth="1"/>
    <col min="5" max="5" width="10.57421875" style="1" customWidth="1"/>
    <col min="6" max="6" width="9.140625" style="1" customWidth="1"/>
    <col min="7" max="7" width="12.421875" style="1" customWidth="1"/>
    <col min="8" max="8" width="6.57421875" style="1" bestFit="1" customWidth="1"/>
    <col min="9" max="9" width="6.00390625" style="1" customWidth="1"/>
    <col min="10" max="10" width="5.8515625" style="1" customWidth="1"/>
    <col min="11" max="11" width="29.00390625" style="1" customWidth="1"/>
    <col min="12" max="12" width="10.8515625" style="1" bestFit="1" customWidth="1"/>
    <col min="13" max="13" width="16.57421875" style="4" customWidth="1"/>
    <col min="14" max="16384" width="6.8515625" style="1" customWidth="1"/>
  </cols>
  <sheetData>
    <row r="1" ht="46.5" customHeight="1"/>
    <row r="2" spans="2:13" ht="16.5" customHeight="1">
      <c r="B2" s="247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8"/>
    </row>
    <row r="3" ht="15.75" customHeight="1">
      <c r="K3" s="2"/>
    </row>
    <row r="4" spans="2:13" ht="13.5" customHeight="1">
      <c r="B4" s="248" t="s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5"/>
    </row>
    <row r="5" spans="2:13" ht="13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"/>
    </row>
    <row r="6" spans="1:13" ht="13.5" customHeight="1">
      <c r="A6" s="9" t="s">
        <v>29</v>
      </c>
      <c r="B6" s="63" t="s">
        <v>40</v>
      </c>
      <c r="C6" s="10"/>
      <c r="D6" s="27"/>
      <c r="E6" s="25"/>
      <c r="F6" s="25"/>
      <c r="G6" s="25"/>
      <c r="H6" s="25"/>
      <c r="I6" s="25"/>
      <c r="J6" s="25"/>
      <c r="K6" s="25"/>
      <c r="L6" s="25"/>
      <c r="M6" s="5"/>
    </row>
    <row r="7" spans="1:13" ht="13.5" customHeight="1">
      <c r="A7" s="9" t="s">
        <v>31</v>
      </c>
      <c r="B7" s="63" t="s">
        <v>41</v>
      </c>
      <c r="C7" s="10"/>
      <c r="D7" s="27"/>
      <c r="E7" s="25"/>
      <c r="F7" s="25"/>
      <c r="G7" s="25"/>
      <c r="H7" s="25"/>
      <c r="I7" s="25"/>
      <c r="J7" s="25"/>
      <c r="K7" s="25"/>
      <c r="L7" s="25"/>
      <c r="M7" s="5"/>
    </row>
    <row r="8" spans="1:13" ht="12.75">
      <c r="A8" s="9" t="s">
        <v>2</v>
      </c>
      <c r="B8" s="251" t="s">
        <v>42</v>
      </c>
      <c r="C8" s="252"/>
      <c r="D8" s="27"/>
      <c r="E8" s="25"/>
      <c r="F8" s="25"/>
      <c r="G8" s="25"/>
      <c r="H8" s="25"/>
      <c r="I8" s="25"/>
      <c r="J8" s="25"/>
      <c r="K8" s="25"/>
      <c r="L8" s="25"/>
      <c r="M8" s="5"/>
    </row>
    <row r="9" spans="1:13" ht="13.5" customHeight="1">
      <c r="A9" s="9" t="s">
        <v>35</v>
      </c>
      <c r="B9" s="26" t="s">
        <v>33</v>
      </c>
      <c r="C9" s="10"/>
      <c r="D9" s="27"/>
      <c r="E9" s="25"/>
      <c r="F9" s="25"/>
      <c r="G9" s="25"/>
      <c r="H9" s="25"/>
      <c r="I9" s="25"/>
      <c r="J9" s="25"/>
      <c r="K9" s="25"/>
      <c r="L9" s="25"/>
      <c r="M9" s="5"/>
    </row>
    <row r="10" spans="1:13" ht="12.75">
      <c r="A10" s="9" t="s">
        <v>34</v>
      </c>
      <c r="B10" s="251" t="s">
        <v>43</v>
      </c>
      <c r="C10" s="251"/>
      <c r="D10" s="251"/>
      <c r="E10" s="25"/>
      <c r="F10" s="25"/>
      <c r="G10" s="25"/>
      <c r="H10" s="25"/>
      <c r="I10" s="25"/>
      <c r="J10" s="25"/>
      <c r="K10" s="25"/>
      <c r="L10" s="25"/>
      <c r="M10" s="5"/>
    </row>
    <row r="11" spans="1:13" ht="13.5" customHeight="1">
      <c r="A11" s="9" t="s">
        <v>32</v>
      </c>
      <c r="B11" s="26">
        <v>2020</v>
      </c>
      <c r="C11" s="10"/>
      <c r="D11" s="27"/>
      <c r="E11" s="25"/>
      <c r="F11" s="25"/>
      <c r="G11" s="25"/>
      <c r="H11" s="25"/>
      <c r="I11" s="25"/>
      <c r="J11" s="25"/>
      <c r="K11" s="25"/>
      <c r="L11" s="25"/>
      <c r="M11" s="5"/>
    </row>
    <row r="12" spans="1:12" ht="18" customHeight="1" thickBot="1">
      <c r="A12" s="2"/>
      <c r="B12" s="11"/>
      <c r="C12" s="11"/>
      <c r="D12" s="2"/>
      <c r="E12" s="2"/>
      <c r="F12" s="2"/>
      <c r="G12" s="2"/>
      <c r="H12" s="2"/>
      <c r="I12" s="2"/>
      <c r="J12" s="2"/>
      <c r="K12" s="2"/>
      <c r="L12" s="2"/>
    </row>
    <row r="13" spans="1:18" ht="27" customHeight="1" thickBot="1" thickTop="1">
      <c r="A13" s="29" t="s">
        <v>30</v>
      </c>
      <c r="B13" s="30" t="s">
        <v>12</v>
      </c>
      <c r="C13" s="96" t="s">
        <v>3</v>
      </c>
      <c r="D13" s="97" t="s">
        <v>27</v>
      </c>
      <c r="E13" s="249" t="s">
        <v>4</v>
      </c>
      <c r="F13" s="250"/>
      <c r="G13" s="97" t="s">
        <v>28</v>
      </c>
      <c r="H13" s="97" t="s">
        <v>8</v>
      </c>
      <c r="I13" s="97" t="s">
        <v>9</v>
      </c>
      <c r="J13" s="241" t="s">
        <v>5</v>
      </c>
      <c r="K13" s="242"/>
      <c r="L13" s="119"/>
      <c r="M13" s="11"/>
      <c r="Q13" s="11"/>
      <c r="R13" s="11"/>
    </row>
    <row r="14" spans="1:13" ht="12" customHeight="1" thickBot="1" thickTop="1">
      <c r="A14" s="35"/>
      <c r="B14" s="36"/>
      <c r="C14" s="69"/>
      <c r="D14" s="98"/>
      <c r="E14" s="99" t="s">
        <v>6</v>
      </c>
      <c r="F14" s="154" t="s">
        <v>7</v>
      </c>
      <c r="G14" s="98"/>
      <c r="H14" s="147"/>
      <c r="I14" s="147"/>
      <c r="J14" s="137"/>
      <c r="K14" s="128" t="s">
        <v>13</v>
      </c>
      <c r="L14" s="120" t="s">
        <v>10</v>
      </c>
      <c r="M14" s="5"/>
    </row>
    <row r="15" spans="1:20" ht="12.75">
      <c r="A15" s="226" t="s">
        <v>41</v>
      </c>
      <c r="B15" s="231"/>
      <c r="C15" s="245" t="s">
        <v>52</v>
      </c>
      <c r="D15" s="253" t="s">
        <v>14</v>
      </c>
      <c r="E15" s="100" t="s">
        <v>59</v>
      </c>
      <c r="F15" s="155" t="s">
        <v>60</v>
      </c>
      <c r="G15" s="101" t="s">
        <v>36</v>
      </c>
      <c r="H15" s="151" t="s">
        <v>54</v>
      </c>
      <c r="I15" s="148" t="s">
        <v>55</v>
      </c>
      <c r="J15" s="138">
        <v>72100</v>
      </c>
      <c r="K15" s="129" t="s">
        <v>61</v>
      </c>
      <c r="L15" s="121">
        <v>0</v>
      </c>
      <c r="M15" s="12"/>
      <c r="N15" s="11"/>
      <c r="R15" s="11"/>
      <c r="T15" s="11"/>
    </row>
    <row r="16" spans="1:20" ht="12.75">
      <c r="A16" s="227"/>
      <c r="B16" s="232"/>
      <c r="C16" s="245"/>
      <c r="D16" s="254"/>
      <c r="E16" s="100" t="s">
        <v>59</v>
      </c>
      <c r="F16" s="155" t="s">
        <v>60</v>
      </c>
      <c r="G16" s="101" t="s">
        <v>36</v>
      </c>
      <c r="H16" s="151" t="s">
        <v>54</v>
      </c>
      <c r="I16" s="148" t="s">
        <v>55</v>
      </c>
      <c r="J16" s="138">
        <v>72600</v>
      </c>
      <c r="K16" s="130" t="s">
        <v>62</v>
      </c>
      <c r="L16" s="121">
        <v>19500</v>
      </c>
      <c r="M16" s="12"/>
      <c r="N16" s="11"/>
      <c r="R16" s="11"/>
      <c r="T16" s="11"/>
    </row>
    <row r="17" spans="1:20" ht="13.5" thickBot="1">
      <c r="A17" s="227"/>
      <c r="B17" s="233"/>
      <c r="C17" s="246"/>
      <c r="D17" s="254"/>
      <c r="E17" s="100" t="s">
        <v>59</v>
      </c>
      <c r="F17" s="155" t="s">
        <v>60</v>
      </c>
      <c r="G17" s="101" t="s">
        <v>36</v>
      </c>
      <c r="H17" s="151" t="s">
        <v>54</v>
      </c>
      <c r="I17" s="148" t="s">
        <v>55</v>
      </c>
      <c r="J17" s="139">
        <v>74500</v>
      </c>
      <c r="K17" s="131" t="s">
        <v>65</v>
      </c>
      <c r="L17" s="122">
        <v>500</v>
      </c>
      <c r="M17" s="12"/>
      <c r="N17" s="11"/>
      <c r="R17" s="11"/>
      <c r="T17" s="11"/>
    </row>
    <row r="18" spans="1:20" s="3" customFormat="1" ht="15" customHeight="1" thickBot="1">
      <c r="A18" s="228"/>
      <c r="B18" s="81"/>
      <c r="C18" s="174" t="s">
        <v>37</v>
      </c>
      <c r="D18" s="164"/>
      <c r="E18" s="164"/>
      <c r="F18" s="165"/>
      <c r="G18" s="166"/>
      <c r="H18" s="166"/>
      <c r="I18" s="49"/>
      <c r="J18" s="49"/>
      <c r="K18" s="50"/>
      <c r="L18" s="126">
        <f>SUM(L16:L17)</f>
        <v>20000</v>
      </c>
      <c r="M18" s="12"/>
      <c r="N18" s="11"/>
      <c r="R18" s="11"/>
      <c r="T18" s="11"/>
    </row>
    <row r="19" spans="1:20" s="3" customFormat="1" ht="15" customHeight="1">
      <c r="A19" s="227"/>
      <c r="B19" s="238"/>
      <c r="C19" s="239" t="s">
        <v>53</v>
      </c>
      <c r="D19" s="255" t="s">
        <v>15</v>
      </c>
      <c r="E19" s="167" t="s">
        <v>59</v>
      </c>
      <c r="F19" s="168" t="s">
        <v>60</v>
      </c>
      <c r="G19" s="169" t="s">
        <v>36</v>
      </c>
      <c r="H19" s="170" t="s">
        <v>90</v>
      </c>
      <c r="I19" s="171" t="s">
        <v>55</v>
      </c>
      <c r="J19" s="172">
        <v>71300</v>
      </c>
      <c r="K19" s="173" t="s">
        <v>64</v>
      </c>
      <c r="L19" s="162">
        <v>10000</v>
      </c>
      <c r="M19" s="12"/>
      <c r="N19" s="11"/>
      <c r="R19" s="11"/>
      <c r="T19" s="11"/>
    </row>
    <row r="20" spans="1:20" s="3" customFormat="1" ht="15" customHeight="1">
      <c r="A20" s="227"/>
      <c r="B20" s="238"/>
      <c r="C20" s="239"/>
      <c r="D20" s="255"/>
      <c r="E20" s="102" t="s">
        <v>59</v>
      </c>
      <c r="F20" s="156" t="s">
        <v>60</v>
      </c>
      <c r="G20" s="158" t="s">
        <v>36</v>
      </c>
      <c r="H20" s="152" t="s">
        <v>90</v>
      </c>
      <c r="I20" s="149" t="s">
        <v>55</v>
      </c>
      <c r="J20" s="138">
        <v>72100</v>
      </c>
      <c r="K20" s="132" t="s">
        <v>63</v>
      </c>
      <c r="L20" s="123">
        <v>89500</v>
      </c>
      <c r="M20" s="12"/>
      <c r="N20" s="11"/>
      <c r="R20" s="11"/>
      <c r="T20" s="11"/>
    </row>
    <row r="21" spans="1:20" ht="12.75" customHeight="1">
      <c r="A21" s="227"/>
      <c r="B21" s="238"/>
      <c r="C21" s="239"/>
      <c r="D21" s="255"/>
      <c r="E21" s="102" t="s">
        <v>59</v>
      </c>
      <c r="F21" s="156" t="s">
        <v>60</v>
      </c>
      <c r="G21" s="158" t="s">
        <v>36</v>
      </c>
      <c r="H21" s="152" t="s">
        <v>90</v>
      </c>
      <c r="I21" s="149" t="s">
        <v>55</v>
      </c>
      <c r="J21" s="138">
        <v>73100</v>
      </c>
      <c r="K21" s="132" t="s">
        <v>71</v>
      </c>
      <c r="L21" s="123">
        <v>25000</v>
      </c>
      <c r="M21" s="12"/>
      <c r="N21" s="11"/>
      <c r="R21" s="11"/>
      <c r="T21" s="11"/>
    </row>
    <row r="22" spans="1:20" ht="12.75">
      <c r="A22" s="227"/>
      <c r="B22" s="238"/>
      <c r="C22" s="240"/>
      <c r="D22" s="256"/>
      <c r="E22" s="102" t="s">
        <v>59</v>
      </c>
      <c r="F22" s="156" t="s">
        <v>60</v>
      </c>
      <c r="G22" s="158" t="s">
        <v>36</v>
      </c>
      <c r="H22" s="152" t="s">
        <v>90</v>
      </c>
      <c r="I22" s="149" t="s">
        <v>55</v>
      </c>
      <c r="J22" s="140">
        <v>74500</v>
      </c>
      <c r="K22" s="132" t="s">
        <v>65</v>
      </c>
      <c r="L22" s="123">
        <v>500</v>
      </c>
      <c r="M22" s="12"/>
      <c r="N22" s="11"/>
      <c r="R22" s="11"/>
      <c r="T22" s="11"/>
    </row>
    <row r="23" spans="1:20" ht="12.75">
      <c r="A23" s="227"/>
      <c r="B23" s="238"/>
      <c r="C23" s="333" t="s">
        <v>94</v>
      </c>
      <c r="D23" s="334"/>
      <c r="E23" s="334"/>
      <c r="F23" s="335"/>
      <c r="G23" s="336"/>
      <c r="H23" s="336"/>
      <c r="I23" s="336"/>
      <c r="J23" s="336"/>
      <c r="K23" s="337"/>
      <c r="L23" s="338">
        <f>SUM(L19:L22)</f>
        <v>125000</v>
      </c>
      <c r="M23" s="12"/>
      <c r="N23" s="11"/>
      <c r="R23" s="11"/>
      <c r="T23" s="11"/>
    </row>
    <row r="24" spans="1:20" ht="12.75">
      <c r="A24" s="227"/>
      <c r="B24" s="238"/>
      <c r="C24" s="345" t="s">
        <v>53</v>
      </c>
      <c r="D24" s="346" t="s">
        <v>15</v>
      </c>
      <c r="E24" s="347" t="s">
        <v>59</v>
      </c>
      <c r="F24" s="348" t="s">
        <v>60</v>
      </c>
      <c r="G24" s="292" t="s">
        <v>36</v>
      </c>
      <c r="H24" s="293" t="s">
        <v>91</v>
      </c>
      <c r="I24" s="294" t="s">
        <v>55</v>
      </c>
      <c r="J24" s="294" t="s">
        <v>97</v>
      </c>
      <c r="K24" s="132" t="s">
        <v>71</v>
      </c>
      <c r="L24" s="123">
        <v>29700</v>
      </c>
      <c r="M24" s="12"/>
      <c r="N24" s="11"/>
      <c r="R24" s="11"/>
      <c r="T24" s="11"/>
    </row>
    <row r="25" spans="1:20" ht="12.75">
      <c r="A25" s="227"/>
      <c r="B25" s="238"/>
      <c r="C25" s="240"/>
      <c r="D25" s="349"/>
      <c r="E25" s="347" t="s">
        <v>59</v>
      </c>
      <c r="F25" s="348" t="s">
        <v>60</v>
      </c>
      <c r="G25" s="292" t="s">
        <v>36</v>
      </c>
      <c r="H25" s="293" t="s">
        <v>91</v>
      </c>
      <c r="I25" s="294" t="s">
        <v>55</v>
      </c>
      <c r="J25" s="294" t="s">
        <v>92</v>
      </c>
      <c r="K25" s="132" t="s">
        <v>65</v>
      </c>
      <c r="L25" s="123">
        <v>300</v>
      </c>
      <c r="M25" s="12"/>
      <c r="N25" s="11"/>
      <c r="R25" s="11"/>
      <c r="T25" s="11"/>
    </row>
    <row r="26" spans="1:20" ht="13.5" thickBot="1">
      <c r="A26" s="227"/>
      <c r="B26" s="238"/>
      <c r="C26" s="321" t="s">
        <v>93</v>
      </c>
      <c r="D26" s="322"/>
      <c r="E26" s="328"/>
      <c r="F26" s="329"/>
      <c r="G26" s="299"/>
      <c r="H26" s="300"/>
      <c r="I26" s="330"/>
      <c r="J26" s="331"/>
      <c r="K26" s="332"/>
      <c r="L26" s="371">
        <f>L24+L25</f>
        <v>30000</v>
      </c>
      <c r="M26" s="12"/>
      <c r="N26" s="11"/>
      <c r="R26" s="11"/>
      <c r="T26" s="11"/>
    </row>
    <row r="27" spans="1:20" s="3" customFormat="1" ht="15" customHeight="1" thickBot="1">
      <c r="A27" s="228"/>
      <c r="B27" s="81"/>
      <c r="C27" s="163" t="s">
        <v>16</v>
      </c>
      <c r="D27" s="164"/>
      <c r="E27" s="164"/>
      <c r="F27" s="165"/>
      <c r="G27" s="166"/>
      <c r="H27" s="166"/>
      <c r="I27" s="49"/>
      <c r="J27" s="49"/>
      <c r="K27" s="50"/>
      <c r="L27" s="126">
        <f>L23+L26</f>
        <v>155000</v>
      </c>
      <c r="M27" s="12"/>
      <c r="N27" s="11"/>
      <c r="R27" s="11"/>
      <c r="T27" s="11"/>
    </row>
    <row r="28" spans="1:21" s="28" customFormat="1" ht="15" customHeight="1">
      <c r="A28" s="227"/>
      <c r="B28" s="236"/>
      <c r="C28" s="243" t="s">
        <v>95</v>
      </c>
      <c r="D28" s="224" t="s">
        <v>17</v>
      </c>
      <c r="E28" s="116" t="s">
        <v>59</v>
      </c>
      <c r="F28" s="157" t="s">
        <v>60</v>
      </c>
      <c r="G28" s="159" t="s">
        <v>36</v>
      </c>
      <c r="H28" s="153" t="s">
        <v>90</v>
      </c>
      <c r="I28" s="150" t="s">
        <v>55</v>
      </c>
      <c r="J28" s="141">
        <v>72600</v>
      </c>
      <c r="K28" s="133" t="s">
        <v>62</v>
      </c>
      <c r="L28" s="124">
        <v>14700</v>
      </c>
      <c r="M28" s="12"/>
      <c r="N28" s="2"/>
      <c r="O28" s="2"/>
      <c r="P28" s="2"/>
      <c r="Q28" s="2"/>
      <c r="R28" s="2"/>
      <c r="S28" s="2"/>
      <c r="T28" s="2"/>
      <c r="U28" s="2"/>
    </row>
    <row r="29" spans="1:21" s="28" customFormat="1" ht="12.75">
      <c r="A29" s="227"/>
      <c r="B29" s="237"/>
      <c r="C29" s="244"/>
      <c r="D29" s="225"/>
      <c r="E29" s="67" t="s">
        <v>59</v>
      </c>
      <c r="F29" s="155" t="s">
        <v>60</v>
      </c>
      <c r="G29" s="101" t="s">
        <v>36</v>
      </c>
      <c r="H29" s="151" t="s">
        <v>90</v>
      </c>
      <c r="I29" s="148" t="s">
        <v>55</v>
      </c>
      <c r="J29" s="142">
        <v>74500</v>
      </c>
      <c r="K29" s="134" t="s">
        <v>65</v>
      </c>
      <c r="L29" s="125">
        <v>300</v>
      </c>
      <c r="M29" s="12"/>
      <c r="N29" s="2"/>
      <c r="O29" s="2"/>
      <c r="P29" s="2"/>
      <c r="Q29" s="2"/>
      <c r="R29" s="2"/>
      <c r="S29" s="2"/>
      <c r="T29" s="2"/>
      <c r="U29" s="2"/>
    </row>
    <row r="30" spans="1:21" s="28" customFormat="1" ht="16.5">
      <c r="A30" s="227"/>
      <c r="B30" s="114"/>
      <c r="C30" s="333" t="s">
        <v>94</v>
      </c>
      <c r="D30" s="339"/>
      <c r="E30" s="340"/>
      <c r="F30" s="341"/>
      <c r="G30" s="342"/>
      <c r="H30" s="342"/>
      <c r="I30" s="342"/>
      <c r="J30" s="342"/>
      <c r="K30" s="343"/>
      <c r="L30" s="344">
        <f>L28+L29</f>
        <v>15000</v>
      </c>
      <c r="M30" s="12"/>
      <c r="N30" s="2"/>
      <c r="O30" s="2"/>
      <c r="P30" s="2"/>
      <c r="Q30" s="2"/>
      <c r="R30" s="2"/>
      <c r="S30" s="2"/>
      <c r="T30" s="2"/>
      <c r="U30" s="2"/>
    </row>
    <row r="31" spans="1:21" s="28" customFormat="1" ht="16.5">
      <c r="A31" s="227"/>
      <c r="B31" s="114"/>
      <c r="C31" s="350" t="s">
        <v>95</v>
      </c>
      <c r="D31" s="351" t="s">
        <v>17</v>
      </c>
      <c r="E31" s="352" t="s">
        <v>59</v>
      </c>
      <c r="F31" s="353" t="s">
        <v>60</v>
      </c>
      <c r="G31" s="354" t="s">
        <v>36</v>
      </c>
      <c r="H31" s="293" t="s">
        <v>91</v>
      </c>
      <c r="I31" s="355" t="s">
        <v>55</v>
      </c>
      <c r="J31" s="356">
        <v>72600</v>
      </c>
      <c r="K31" s="357" t="s">
        <v>62</v>
      </c>
      <c r="L31" s="162">
        <v>32700</v>
      </c>
      <c r="M31" s="12"/>
      <c r="N31" s="2"/>
      <c r="O31" s="2"/>
      <c r="P31" s="2"/>
      <c r="Q31" s="2"/>
      <c r="R31" s="2"/>
      <c r="S31" s="2"/>
      <c r="T31" s="2"/>
      <c r="U31" s="2"/>
    </row>
    <row r="32" spans="1:21" s="28" customFormat="1" ht="16.5">
      <c r="A32" s="227"/>
      <c r="B32" s="114"/>
      <c r="C32" s="350"/>
      <c r="D32" s="358"/>
      <c r="E32" s="352" t="s">
        <v>59</v>
      </c>
      <c r="F32" s="353" t="s">
        <v>60</v>
      </c>
      <c r="G32" s="354" t="s">
        <v>36</v>
      </c>
      <c r="H32" s="293" t="s">
        <v>91</v>
      </c>
      <c r="I32" s="355" t="s">
        <v>55</v>
      </c>
      <c r="J32" s="142">
        <v>74500</v>
      </c>
      <c r="K32" s="134" t="s">
        <v>65</v>
      </c>
      <c r="L32" s="125">
        <v>300</v>
      </c>
      <c r="M32" s="12"/>
      <c r="N32" s="2"/>
      <c r="O32" s="2"/>
      <c r="P32" s="2"/>
      <c r="Q32" s="2"/>
      <c r="R32" s="2"/>
      <c r="S32" s="2"/>
      <c r="T32" s="2"/>
      <c r="U32" s="2"/>
    </row>
    <row r="33" spans="1:21" s="28" customFormat="1" ht="17.25" thickBot="1">
      <c r="A33" s="227"/>
      <c r="B33" s="114"/>
      <c r="C33" s="321" t="s">
        <v>93</v>
      </c>
      <c r="D33" s="322"/>
      <c r="E33" s="323"/>
      <c r="F33" s="324"/>
      <c r="G33" s="325"/>
      <c r="H33" s="325"/>
      <c r="I33" s="325"/>
      <c r="J33" s="325"/>
      <c r="K33" s="326"/>
      <c r="L33" s="327">
        <f>L31+L32</f>
        <v>33000</v>
      </c>
      <c r="M33" s="12"/>
      <c r="N33" s="2"/>
      <c r="O33" s="2"/>
      <c r="P33" s="2"/>
      <c r="Q33" s="2"/>
      <c r="R33" s="2"/>
      <c r="S33" s="2"/>
      <c r="T33" s="2"/>
      <c r="U33" s="2"/>
    </row>
    <row r="34" spans="1:21" s="3" customFormat="1" ht="15" customHeight="1" thickBot="1">
      <c r="A34" s="228"/>
      <c r="B34" s="81"/>
      <c r="C34" s="175" t="s">
        <v>18</v>
      </c>
      <c r="D34" s="42"/>
      <c r="E34" s="42"/>
      <c r="F34" s="43"/>
      <c r="G34" s="166"/>
      <c r="H34" s="166"/>
      <c r="I34" s="49"/>
      <c r="J34" s="49"/>
      <c r="K34" s="50"/>
      <c r="L34" s="126">
        <f>SUM(L30+L33)</f>
        <v>48000</v>
      </c>
      <c r="M34" s="12"/>
      <c r="N34" s="2"/>
      <c r="O34" s="2"/>
      <c r="P34" s="2"/>
      <c r="Q34" s="2"/>
      <c r="R34" s="2"/>
      <c r="S34" s="2"/>
      <c r="T34" s="2"/>
      <c r="U34" s="2"/>
    </row>
    <row r="35" spans="1:21" s="3" customFormat="1" ht="12.75">
      <c r="A35" s="227"/>
      <c r="B35" s="230"/>
      <c r="C35" s="234" t="s">
        <v>56</v>
      </c>
      <c r="D35" s="52" t="s">
        <v>48</v>
      </c>
      <c r="E35" s="67" t="s">
        <v>59</v>
      </c>
      <c r="F35" s="155" t="s">
        <v>60</v>
      </c>
      <c r="G35" s="101" t="s">
        <v>36</v>
      </c>
      <c r="H35" s="151" t="s">
        <v>90</v>
      </c>
      <c r="I35" s="148" t="s">
        <v>55</v>
      </c>
      <c r="J35" s="140">
        <v>72100</v>
      </c>
      <c r="K35" s="135" t="s">
        <v>63</v>
      </c>
      <c r="L35" s="123">
        <v>38000</v>
      </c>
      <c r="M35" s="12"/>
      <c r="N35" s="2"/>
      <c r="O35" s="2"/>
      <c r="P35" s="2"/>
      <c r="Q35" s="2"/>
      <c r="R35" s="2"/>
      <c r="S35" s="2"/>
      <c r="T35" s="2"/>
      <c r="U35" s="2"/>
    </row>
    <row r="36" spans="1:12" ht="11.25" customHeight="1">
      <c r="A36" s="227"/>
      <c r="B36" s="230"/>
      <c r="C36" s="230"/>
      <c r="D36" s="53"/>
      <c r="E36" s="67" t="s">
        <v>59</v>
      </c>
      <c r="F36" s="155" t="s">
        <v>60</v>
      </c>
      <c r="G36" s="101" t="s">
        <v>36</v>
      </c>
      <c r="H36" s="151" t="s">
        <v>90</v>
      </c>
      <c r="I36" s="148" t="s">
        <v>55</v>
      </c>
      <c r="J36" s="140">
        <v>72300</v>
      </c>
      <c r="K36" s="135" t="s">
        <v>66</v>
      </c>
      <c r="L36" s="123">
        <v>6700</v>
      </c>
    </row>
    <row r="37" spans="1:21" ht="12.75" customHeight="1" thickBot="1">
      <c r="A37" s="227"/>
      <c r="B37" s="230"/>
      <c r="C37" s="230"/>
      <c r="D37" s="53"/>
      <c r="E37" s="67" t="s">
        <v>59</v>
      </c>
      <c r="F37" s="155" t="s">
        <v>60</v>
      </c>
      <c r="G37" s="101" t="s">
        <v>36</v>
      </c>
      <c r="H37" s="151" t="s">
        <v>90</v>
      </c>
      <c r="I37" s="148" t="s">
        <v>55</v>
      </c>
      <c r="J37" s="140">
        <v>74500</v>
      </c>
      <c r="K37" s="135" t="s">
        <v>65</v>
      </c>
      <c r="L37" s="123">
        <v>300</v>
      </c>
      <c r="T37" s="2"/>
      <c r="U37" s="2"/>
    </row>
    <row r="38" spans="1:12" ht="17.25" thickBot="1">
      <c r="A38" s="228"/>
      <c r="B38" s="81"/>
      <c r="C38" s="43" t="s">
        <v>44</v>
      </c>
      <c r="D38" s="65"/>
      <c r="E38" s="65"/>
      <c r="F38" s="65"/>
      <c r="G38" s="145"/>
      <c r="H38" s="145"/>
      <c r="I38" s="145"/>
      <c r="J38" s="145"/>
      <c r="K38" s="82"/>
      <c r="L38" s="126">
        <f>SUM(L35:L37)</f>
        <v>45000</v>
      </c>
    </row>
    <row r="39" spans="1:21" s="3" customFormat="1" ht="12.75">
      <c r="A39" s="227"/>
      <c r="B39" s="230"/>
      <c r="C39" s="230" t="s">
        <v>89</v>
      </c>
      <c r="D39" s="52" t="s">
        <v>49</v>
      </c>
      <c r="E39" s="67" t="s">
        <v>59</v>
      </c>
      <c r="F39" s="155" t="s">
        <v>60</v>
      </c>
      <c r="G39" s="101" t="s">
        <v>36</v>
      </c>
      <c r="H39" s="151" t="s">
        <v>90</v>
      </c>
      <c r="I39" s="148" t="s">
        <v>55</v>
      </c>
      <c r="J39" s="160">
        <v>71300</v>
      </c>
      <c r="K39" s="161" t="s">
        <v>64</v>
      </c>
      <c r="L39" s="162">
        <v>900</v>
      </c>
      <c r="M39" s="12"/>
      <c r="N39" s="2"/>
      <c r="O39" s="2"/>
      <c r="P39" s="2"/>
      <c r="Q39" s="2"/>
      <c r="R39" s="2"/>
      <c r="S39" s="2"/>
      <c r="T39" s="2"/>
      <c r="U39" s="2"/>
    </row>
    <row r="40" spans="1:12" ht="11.25" customHeight="1">
      <c r="A40" s="227"/>
      <c r="B40" s="230"/>
      <c r="C40" s="230"/>
      <c r="D40" s="53"/>
      <c r="E40" s="67" t="s">
        <v>59</v>
      </c>
      <c r="F40" s="155" t="s">
        <v>60</v>
      </c>
      <c r="G40" s="101" t="s">
        <v>36</v>
      </c>
      <c r="H40" s="151" t="s">
        <v>90</v>
      </c>
      <c r="I40" s="148" t="s">
        <v>55</v>
      </c>
      <c r="J40" s="143">
        <v>71600</v>
      </c>
      <c r="K40" s="136" t="s">
        <v>11</v>
      </c>
      <c r="L40" s="123">
        <v>0</v>
      </c>
    </row>
    <row r="41" spans="1:21" ht="12.75" customHeight="1">
      <c r="A41" s="227"/>
      <c r="B41" s="230"/>
      <c r="C41" s="230"/>
      <c r="D41" s="53"/>
      <c r="E41" s="67" t="s">
        <v>59</v>
      </c>
      <c r="F41" s="155" t="s">
        <v>60</v>
      </c>
      <c r="G41" s="101" t="s">
        <v>36</v>
      </c>
      <c r="H41" s="151" t="s">
        <v>90</v>
      </c>
      <c r="I41" s="148" t="s">
        <v>55</v>
      </c>
      <c r="J41" s="140">
        <v>72100</v>
      </c>
      <c r="K41" s="136" t="s">
        <v>63</v>
      </c>
      <c r="L41" s="123">
        <v>0</v>
      </c>
      <c r="T41" s="2"/>
      <c r="U41" s="2"/>
    </row>
    <row r="42" spans="1:12" ht="12.75" customHeight="1">
      <c r="A42" s="227"/>
      <c r="B42" s="230"/>
      <c r="C42" s="230"/>
      <c r="D42" s="53"/>
      <c r="E42" s="67" t="s">
        <v>59</v>
      </c>
      <c r="F42" s="155" t="s">
        <v>60</v>
      </c>
      <c r="G42" s="101" t="s">
        <v>36</v>
      </c>
      <c r="H42" s="151" t="s">
        <v>90</v>
      </c>
      <c r="I42" s="148" t="s">
        <v>55</v>
      </c>
      <c r="J42" s="143">
        <v>74200</v>
      </c>
      <c r="K42" s="136" t="s">
        <v>67</v>
      </c>
      <c r="L42" s="123">
        <v>0</v>
      </c>
    </row>
    <row r="43" spans="1:12" ht="12.75" customHeight="1" thickBot="1">
      <c r="A43" s="227"/>
      <c r="B43" s="230"/>
      <c r="C43" s="230"/>
      <c r="D43" s="53"/>
      <c r="E43" s="67" t="s">
        <v>59</v>
      </c>
      <c r="F43" s="155" t="s">
        <v>60</v>
      </c>
      <c r="G43" s="101" t="s">
        <v>36</v>
      </c>
      <c r="H43" s="151" t="s">
        <v>90</v>
      </c>
      <c r="I43" s="148" t="s">
        <v>55</v>
      </c>
      <c r="J43" s="176">
        <v>74500</v>
      </c>
      <c r="K43" s="177" t="s">
        <v>65</v>
      </c>
      <c r="L43" s="178">
        <v>100</v>
      </c>
    </row>
    <row r="44" spans="1:12" ht="17.25" thickBot="1">
      <c r="A44" s="228"/>
      <c r="B44" s="81"/>
      <c r="C44" s="43" t="s">
        <v>45</v>
      </c>
      <c r="D44" s="65"/>
      <c r="E44" s="65"/>
      <c r="F44" s="65"/>
      <c r="G44" s="145"/>
      <c r="H44" s="145"/>
      <c r="I44" s="145"/>
      <c r="J44" s="145"/>
      <c r="K44" s="82"/>
      <c r="L44" s="126">
        <f>SUM(L39:L43)</f>
        <v>1000</v>
      </c>
    </row>
    <row r="45" spans="1:21" s="3" customFormat="1" ht="12.75">
      <c r="A45" s="227"/>
      <c r="B45" s="230"/>
      <c r="C45" s="234" t="s">
        <v>83</v>
      </c>
      <c r="D45" s="52" t="s">
        <v>50</v>
      </c>
      <c r="E45" s="67" t="s">
        <v>59</v>
      </c>
      <c r="F45" s="155" t="s">
        <v>60</v>
      </c>
      <c r="G45" s="101" t="s">
        <v>36</v>
      </c>
      <c r="H45" s="151" t="s">
        <v>90</v>
      </c>
      <c r="I45" s="148" t="s">
        <v>55</v>
      </c>
      <c r="J45" s="144">
        <v>71300</v>
      </c>
      <c r="K45" s="136" t="s">
        <v>39</v>
      </c>
      <c r="L45" s="121">
        <v>0</v>
      </c>
      <c r="M45" s="12"/>
      <c r="N45" s="2"/>
      <c r="O45" s="2"/>
      <c r="P45" s="2"/>
      <c r="Q45" s="2"/>
      <c r="R45" s="2"/>
      <c r="S45" s="2"/>
      <c r="T45" s="2"/>
      <c r="U45" s="2"/>
    </row>
    <row r="46" spans="1:12" ht="11.25" customHeight="1">
      <c r="A46" s="227"/>
      <c r="B46" s="230"/>
      <c r="C46" s="230"/>
      <c r="D46" s="53"/>
      <c r="E46" s="67" t="s">
        <v>59</v>
      </c>
      <c r="F46" s="155" t="s">
        <v>60</v>
      </c>
      <c r="G46" s="101" t="s">
        <v>36</v>
      </c>
      <c r="H46" s="151" t="s">
        <v>90</v>
      </c>
      <c r="I46" s="148" t="s">
        <v>55</v>
      </c>
      <c r="J46" s="144">
        <v>72100</v>
      </c>
      <c r="K46" s="136" t="s">
        <v>61</v>
      </c>
      <c r="L46" s="121">
        <v>0</v>
      </c>
    </row>
    <row r="47" spans="1:21" ht="12.75" customHeight="1">
      <c r="A47" s="227"/>
      <c r="B47" s="230"/>
      <c r="C47" s="230"/>
      <c r="D47" s="53"/>
      <c r="E47" s="67" t="s">
        <v>59</v>
      </c>
      <c r="F47" s="155" t="s">
        <v>60</v>
      </c>
      <c r="G47" s="101" t="s">
        <v>36</v>
      </c>
      <c r="H47" s="151" t="s">
        <v>90</v>
      </c>
      <c r="I47" s="148" t="s">
        <v>55</v>
      </c>
      <c r="J47" s="144">
        <v>72600</v>
      </c>
      <c r="K47" s="136" t="s">
        <v>62</v>
      </c>
      <c r="L47" s="121">
        <v>32000</v>
      </c>
      <c r="T47" s="2"/>
      <c r="U47" s="2"/>
    </row>
    <row r="48" spans="1:12" ht="12.75" customHeight="1" thickBot="1">
      <c r="A48" s="227"/>
      <c r="B48" s="230"/>
      <c r="C48" s="230"/>
      <c r="D48" s="53"/>
      <c r="E48" s="67" t="s">
        <v>59</v>
      </c>
      <c r="F48" s="155" t="s">
        <v>60</v>
      </c>
      <c r="G48" s="101" t="s">
        <v>36</v>
      </c>
      <c r="H48" s="151" t="s">
        <v>90</v>
      </c>
      <c r="I48" s="148" t="s">
        <v>55</v>
      </c>
      <c r="J48" s="144">
        <v>74500</v>
      </c>
      <c r="K48" s="132" t="s">
        <v>65</v>
      </c>
      <c r="L48" s="121">
        <v>300</v>
      </c>
    </row>
    <row r="49" spans="1:12" ht="17.25" thickBot="1">
      <c r="A49" s="227"/>
      <c r="B49" s="43"/>
      <c r="C49" s="43" t="s">
        <v>46</v>
      </c>
      <c r="D49" s="65"/>
      <c r="E49" s="65"/>
      <c r="F49" s="65"/>
      <c r="G49" s="145"/>
      <c r="H49" s="145"/>
      <c r="I49" s="145"/>
      <c r="J49" s="145"/>
      <c r="K49" s="82"/>
      <c r="L49" s="126">
        <f>SUM(L47:L48)</f>
        <v>32300</v>
      </c>
    </row>
    <row r="50" spans="1:21" s="3" customFormat="1" ht="12.75">
      <c r="A50" s="227"/>
      <c r="B50" s="230"/>
      <c r="C50" s="234" t="s">
        <v>58</v>
      </c>
      <c r="D50" s="52" t="s">
        <v>51</v>
      </c>
      <c r="E50" s="67" t="s">
        <v>59</v>
      </c>
      <c r="F50" s="155" t="s">
        <v>60</v>
      </c>
      <c r="G50" s="101" t="s">
        <v>36</v>
      </c>
      <c r="H50" s="151" t="s">
        <v>90</v>
      </c>
      <c r="I50" s="148" t="s">
        <v>55</v>
      </c>
      <c r="J50" s="144">
        <v>72100</v>
      </c>
      <c r="K50" s="136" t="s">
        <v>63</v>
      </c>
      <c r="L50" s="123">
        <v>9000</v>
      </c>
      <c r="M50" s="12"/>
      <c r="N50" s="2"/>
      <c r="O50" s="2"/>
      <c r="P50" s="2"/>
      <c r="Q50" s="2"/>
      <c r="R50" s="2"/>
      <c r="S50" s="2"/>
      <c r="T50" s="2"/>
      <c r="U50" s="2"/>
    </row>
    <row r="51" spans="1:12" ht="11.25" customHeight="1">
      <c r="A51" s="227"/>
      <c r="B51" s="230"/>
      <c r="C51" s="230"/>
      <c r="D51" s="53"/>
      <c r="E51" s="67" t="s">
        <v>59</v>
      </c>
      <c r="F51" s="155" t="s">
        <v>60</v>
      </c>
      <c r="G51" s="101" t="s">
        <v>36</v>
      </c>
      <c r="H51" s="151" t="s">
        <v>90</v>
      </c>
      <c r="I51" s="148" t="s">
        <v>55</v>
      </c>
      <c r="J51" s="144">
        <v>72300</v>
      </c>
      <c r="K51" s="136" t="s">
        <v>68</v>
      </c>
      <c r="L51" s="123">
        <v>8000</v>
      </c>
    </row>
    <row r="52" spans="1:21" ht="12.75" customHeight="1">
      <c r="A52" s="227"/>
      <c r="B52" s="230"/>
      <c r="C52" s="230"/>
      <c r="D52" s="53"/>
      <c r="E52" s="67" t="s">
        <v>59</v>
      </c>
      <c r="F52" s="155" t="s">
        <v>60</v>
      </c>
      <c r="G52" s="101" t="s">
        <v>36</v>
      </c>
      <c r="H52" s="151" t="s">
        <v>90</v>
      </c>
      <c r="I52" s="148" t="s">
        <v>55</v>
      </c>
      <c r="J52" s="144">
        <v>72400</v>
      </c>
      <c r="K52" s="136" t="s">
        <v>69</v>
      </c>
      <c r="L52" s="123">
        <v>8000</v>
      </c>
      <c r="T52" s="2"/>
      <c r="U52" s="2"/>
    </row>
    <row r="53" spans="1:12" ht="12.75" customHeight="1">
      <c r="A53" s="227"/>
      <c r="B53" s="230"/>
      <c r="C53" s="230"/>
      <c r="D53" s="53"/>
      <c r="E53" s="67" t="s">
        <v>59</v>
      </c>
      <c r="F53" s="155" t="s">
        <v>60</v>
      </c>
      <c r="G53" s="101" t="s">
        <v>36</v>
      </c>
      <c r="H53" s="151" t="s">
        <v>90</v>
      </c>
      <c r="I53" s="148" t="s">
        <v>55</v>
      </c>
      <c r="J53" s="144">
        <v>74200</v>
      </c>
      <c r="K53" s="136" t="s">
        <v>67</v>
      </c>
      <c r="L53" s="123">
        <v>14700</v>
      </c>
    </row>
    <row r="54" spans="1:12" ht="12.75" customHeight="1" thickBot="1">
      <c r="A54" s="227"/>
      <c r="B54" s="230"/>
      <c r="C54" s="235"/>
      <c r="D54" s="53"/>
      <c r="E54" s="67" t="s">
        <v>59</v>
      </c>
      <c r="F54" s="155" t="s">
        <v>60</v>
      </c>
      <c r="G54" s="101" t="s">
        <v>36</v>
      </c>
      <c r="H54" s="151" t="s">
        <v>90</v>
      </c>
      <c r="I54" s="148" t="s">
        <v>55</v>
      </c>
      <c r="J54" s="144">
        <v>74500</v>
      </c>
      <c r="K54" s="136" t="s">
        <v>65</v>
      </c>
      <c r="L54" s="123">
        <v>300</v>
      </c>
    </row>
    <row r="55" spans="1:12" ht="17.25" thickBot="1">
      <c r="A55" s="227"/>
      <c r="B55" s="43"/>
      <c r="C55" s="43" t="s">
        <v>47</v>
      </c>
      <c r="D55" s="65"/>
      <c r="E55" s="65"/>
      <c r="F55" s="65"/>
      <c r="G55" s="145"/>
      <c r="H55" s="145"/>
      <c r="I55" s="145"/>
      <c r="J55" s="145"/>
      <c r="K55" s="82"/>
      <c r="L55" s="126">
        <f>SUM(L50:L54)</f>
        <v>40000</v>
      </c>
    </row>
    <row r="56" spans="1:12" ht="17.25" thickBot="1">
      <c r="A56" s="227"/>
      <c r="B56" s="43"/>
      <c r="C56" s="365" t="s">
        <v>99</v>
      </c>
      <c r="D56" s="366"/>
      <c r="E56" s="366"/>
      <c r="F56" s="367"/>
      <c r="G56" s="368"/>
      <c r="H56" s="368"/>
      <c r="I56" s="368"/>
      <c r="J56" s="368"/>
      <c r="K56" s="369"/>
      <c r="L56" s="370">
        <f>L18+L23+L30+L38+L44+L49+L55</f>
        <v>278300</v>
      </c>
    </row>
    <row r="57" spans="1:12" ht="17.25" thickBot="1">
      <c r="A57" s="227"/>
      <c r="B57" s="385"/>
      <c r="C57" s="359" t="s">
        <v>98</v>
      </c>
      <c r="D57" s="360"/>
      <c r="E57" s="360"/>
      <c r="F57" s="361"/>
      <c r="G57" s="362"/>
      <c r="H57" s="362"/>
      <c r="I57" s="362"/>
      <c r="J57" s="362"/>
      <c r="K57" s="363"/>
      <c r="L57" s="364">
        <f>L26+L33</f>
        <v>63000</v>
      </c>
    </row>
    <row r="58" spans="1:12" ht="16.5" thickBot="1">
      <c r="A58" s="229"/>
      <c r="B58" s="54"/>
      <c r="C58" s="55" t="s">
        <v>19</v>
      </c>
      <c r="D58" s="54"/>
      <c r="E58" s="54"/>
      <c r="F58" s="118"/>
      <c r="G58" s="58"/>
      <c r="H58" s="58"/>
      <c r="I58" s="58"/>
      <c r="J58" s="146"/>
      <c r="K58" s="57"/>
      <c r="L58" s="127">
        <f>L56+L57</f>
        <v>341300</v>
      </c>
    </row>
  </sheetData>
  <sheetProtection/>
  <mergeCells count="28">
    <mergeCell ref="J13:K13"/>
    <mergeCell ref="C28:C29"/>
    <mergeCell ref="C15:C17"/>
    <mergeCell ref="B2:L2"/>
    <mergeCell ref="B4:L4"/>
    <mergeCell ref="E13:F13"/>
    <mergeCell ref="B8:C8"/>
    <mergeCell ref="B10:D10"/>
    <mergeCell ref="D15:D17"/>
    <mergeCell ref="D19:D22"/>
    <mergeCell ref="C35:C37"/>
    <mergeCell ref="C39:C43"/>
    <mergeCell ref="C50:C54"/>
    <mergeCell ref="C45:C48"/>
    <mergeCell ref="B28:B29"/>
    <mergeCell ref="B19:B26"/>
    <mergeCell ref="C19:C22"/>
    <mergeCell ref="C24:C25"/>
    <mergeCell ref="D24:D25"/>
    <mergeCell ref="D31:D32"/>
    <mergeCell ref="D28:D29"/>
    <mergeCell ref="C31:C32"/>
    <mergeCell ref="A15:A58"/>
    <mergeCell ref="B35:B37"/>
    <mergeCell ref="B39:B43"/>
    <mergeCell ref="B45:B48"/>
    <mergeCell ref="B15:B17"/>
    <mergeCell ref="B50:B54"/>
  </mergeCells>
  <printOptions/>
  <pageMargins left="0.17" right="0.17" top="0.28" bottom="0.24" header="0.18" footer="0.16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8"/>
  <sheetViews>
    <sheetView zoomScale="80" zoomScaleNormal="80" zoomScalePageLayoutView="0" workbookViewId="0" topLeftCell="A22">
      <selection activeCell="L59" sqref="L59"/>
    </sheetView>
  </sheetViews>
  <sheetFormatPr defaultColWidth="6.8515625" defaultRowHeight="12.75"/>
  <cols>
    <col min="1" max="1" width="9.57421875" style="1" customWidth="1"/>
    <col min="2" max="2" width="11.00390625" style="1" customWidth="1"/>
    <col min="3" max="3" width="22.140625" style="1" bestFit="1" customWidth="1"/>
    <col min="4" max="4" width="10.00390625" style="1" customWidth="1"/>
    <col min="5" max="5" width="10.57421875" style="1" customWidth="1"/>
    <col min="6" max="6" width="9.140625" style="1" customWidth="1"/>
    <col min="7" max="7" width="12.421875" style="1" customWidth="1"/>
    <col min="8" max="8" width="6.57421875" style="1" bestFit="1" customWidth="1"/>
    <col min="9" max="9" width="6.00390625" style="1" customWidth="1"/>
    <col min="10" max="10" width="5.8515625" style="1" customWidth="1"/>
    <col min="11" max="11" width="29.00390625" style="1" customWidth="1"/>
    <col min="12" max="12" width="10.421875" style="1" customWidth="1"/>
    <col min="13" max="13" width="16.57421875" style="4" customWidth="1"/>
    <col min="14" max="16384" width="6.8515625" style="1" customWidth="1"/>
  </cols>
  <sheetData>
    <row r="1" ht="46.5" customHeight="1"/>
    <row r="2" spans="2:13" ht="16.5" customHeight="1">
      <c r="B2" s="247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8"/>
    </row>
    <row r="3" ht="15.75" customHeight="1">
      <c r="K3" s="2"/>
    </row>
    <row r="4" spans="2:13" ht="13.5" customHeight="1">
      <c r="B4" s="248" t="s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5"/>
    </row>
    <row r="5" spans="2:13" ht="13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"/>
    </row>
    <row r="6" spans="1:13" ht="13.5" customHeight="1">
      <c r="A6" s="9" t="s">
        <v>29</v>
      </c>
      <c r="B6" s="63" t="s">
        <v>40</v>
      </c>
      <c r="C6" s="10"/>
      <c r="D6" s="27"/>
      <c r="E6" s="25"/>
      <c r="F6" s="25"/>
      <c r="G6" s="25"/>
      <c r="H6" s="25"/>
      <c r="I6" s="25"/>
      <c r="J6" s="25"/>
      <c r="K6" s="25"/>
      <c r="L6" s="25"/>
      <c r="M6" s="5"/>
    </row>
    <row r="7" spans="1:13" ht="13.5" customHeight="1">
      <c r="A7" s="9" t="s">
        <v>31</v>
      </c>
      <c r="B7" s="63" t="s">
        <v>41</v>
      </c>
      <c r="C7" s="10"/>
      <c r="D7" s="27"/>
      <c r="E7" s="25"/>
      <c r="F7" s="25"/>
      <c r="G7" s="25"/>
      <c r="H7" s="25"/>
      <c r="I7" s="25"/>
      <c r="J7" s="25"/>
      <c r="K7" s="25"/>
      <c r="L7" s="25"/>
      <c r="M7" s="5"/>
    </row>
    <row r="8" spans="1:13" ht="25.5">
      <c r="A8" s="9" t="s">
        <v>2</v>
      </c>
      <c r="B8" s="251" t="s">
        <v>42</v>
      </c>
      <c r="C8" s="252"/>
      <c r="D8" s="27"/>
      <c r="E8" s="25"/>
      <c r="F8" s="25"/>
      <c r="G8" s="25"/>
      <c r="H8" s="25"/>
      <c r="I8" s="25"/>
      <c r="J8" s="25"/>
      <c r="K8" s="25"/>
      <c r="L8" s="25"/>
      <c r="M8" s="5"/>
    </row>
    <row r="9" spans="1:13" ht="13.5" customHeight="1">
      <c r="A9" s="9" t="s">
        <v>35</v>
      </c>
      <c r="B9" s="26" t="s">
        <v>33</v>
      </c>
      <c r="C9" s="10"/>
      <c r="D9" s="27"/>
      <c r="E9" s="25"/>
      <c r="F9" s="25"/>
      <c r="G9" s="25"/>
      <c r="H9" s="25"/>
      <c r="I9" s="25"/>
      <c r="J9" s="25"/>
      <c r="K9" s="25"/>
      <c r="L9" s="25"/>
      <c r="M9" s="5"/>
    </row>
    <row r="10" spans="1:13" ht="25.5">
      <c r="A10" s="9" t="s">
        <v>34</v>
      </c>
      <c r="B10" s="251" t="s">
        <v>43</v>
      </c>
      <c r="C10" s="251"/>
      <c r="D10" s="251"/>
      <c r="E10" s="25"/>
      <c r="F10" s="25"/>
      <c r="G10" s="25"/>
      <c r="H10" s="25"/>
      <c r="I10" s="25"/>
      <c r="J10" s="25"/>
      <c r="K10" s="25"/>
      <c r="L10" s="25"/>
      <c r="M10" s="5"/>
    </row>
    <row r="11" spans="1:13" ht="13.5" customHeight="1">
      <c r="A11" s="9" t="s">
        <v>32</v>
      </c>
      <c r="B11" s="26">
        <v>2021</v>
      </c>
      <c r="C11" s="10"/>
      <c r="D11" s="27"/>
      <c r="E11" s="25"/>
      <c r="F11" s="25"/>
      <c r="G11" s="25"/>
      <c r="H11" s="25"/>
      <c r="I11" s="25"/>
      <c r="J11" s="25"/>
      <c r="K11" s="25"/>
      <c r="L11" s="25"/>
      <c r="M11" s="5"/>
    </row>
    <row r="12" spans="1:12" ht="18" customHeight="1" thickBot="1">
      <c r="A12" s="2"/>
      <c r="B12" s="11"/>
      <c r="C12" s="11"/>
      <c r="D12" s="2"/>
      <c r="E12" s="2"/>
      <c r="F12" s="2"/>
      <c r="G12" s="2"/>
      <c r="H12" s="2"/>
      <c r="I12" s="2"/>
      <c r="J12" s="2"/>
      <c r="K12" s="2"/>
      <c r="L12" s="2"/>
    </row>
    <row r="13" spans="1:18" ht="27" customHeight="1" thickBot="1" thickTop="1">
      <c r="A13" s="29" t="s">
        <v>30</v>
      </c>
      <c r="B13" s="30" t="s">
        <v>12</v>
      </c>
      <c r="C13" s="31" t="s">
        <v>3</v>
      </c>
      <c r="D13" s="32" t="s">
        <v>27</v>
      </c>
      <c r="E13" s="262" t="s">
        <v>4</v>
      </c>
      <c r="F13" s="263"/>
      <c r="G13" s="33" t="s">
        <v>28</v>
      </c>
      <c r="H13" s="34" t="s">
        <v>8</v>
      </c>
      <c r="I13" s="68" t="s">
        <v>9</v>
      </c>
      <c r="J13" s="249" t="s">
        <v>5</v>
      </c>
      <c r="K13" s="261"/>
      <c r="L13" s="72"/>
      <c r="M13" s="11"/>
      <c r="Q13" s="11"/>
      <c r="R13" s="11"/>
    </row>
    <row r="14" spans="1:13" ht="12" customHeight="1" thickBot="1" thickTop="1">
      <c r="A14" s="35"/>
      <c r="B14" s="36"/>
      <c r="C14" s="36"/>
      <c r="D14" s="37"/>
      <c r="E14" s="38" t="s">
        <v>6</v>
      </c>
      <c r="F14" s="38" t="s">
        <v>7</v>
      </c>
      <c r="G14" s="37"/>
      <c r="H14" s="36"/>
      <c r="I14" s="69"/>
      <c r="J14" s="75"/>
      <c r="K14" s="76" t="s">
        <v>13</v>
      </c>
      <c r="L14" s="73" t="s">
        <v>10</v>
      </c>
      <c r="M14" s="5"/>
    </row>
    <row r="15" spans="1:20" ht="12.75">
      <c r="A15" s="226" t="s">
        <v>41</v>
      </c>
      <c r="B15" s="231"/>
      <c r="C15" s="258" t="s">
        <v>52</v>
      </c>
      <c r="D15" s="39" t="s">
        <v>14</v>
      </c>
      <c r="E15" s="67" t="s">
        <v>59</v>
      </c>
      <c r="F15" s="67" t="s">
        <v>60</v>
      </c>
      <c r="G15" s="40" t="s">
        <v>36</v>
      </c>
      <c r="H15" s="62" t="s">
        <v>54</v>
      </c>
      <c r="I15" s="66" t="s">
        <v>55</v>
      </c>
      <c r="J15" s="77">
        <v>72100</v>
      </c>
      <c r="K15" s="78" t="s">
        <v>61</v>
      </c>
      <c r="L15" s="87">
        <v>79600</v>
      </c>
      <c r="M15" s="12"/>
      <c r="N15" s="11"/>
      <c r="R15" s="11"/>
      <c r="T15" s="11"/>
    </row>
    <row r="16" spans="1:20" ht="12.75">
      <c r="A16" s="227"/>
      <c r="B16" s="232"/>
      <c r="C16" s="258"/>
      <c r="D16" s="39"/>
      <c r="E16" s="67" t="s">
        <v>59</v>
      </c>
      <c r="F16" s="67" t="s">
        <v>60</v>
      </c>
      <c r="G16" s="40" t="s">
        <v>36</v>
      </c>
      <c r="H16" s="62" t="s">
        <v>54</v>
      </c>
      <c r="I16" s="66" t="s">
        <v>55</v>
      </c>
      <c r="J16" s="77">
        <v>72600</v>
      </c>
      <c r="K16" s="83" t="s">
        <v>62</v>
      </c>
      <c r="L16" s="87">
        <v>0</v>
      </c>
      <c r="M16" s="12"/>
      <c r="N16" s="11"/>
      <c r="R16" s="11"/>
      <c r="T16" s="11"/>
    </row>
    <row r="17" spans="1:20" ht="13.5" thickBot="1">
      <c r="A17" s="227"/>
      <c r="B17" s="232"/>
      <c r="C17" s="258"/>
      <c r="D17" s="39"/>
      <c r="E17" s="67" t="s">
        <v>59</v>
      </c>
      <c r="F17" s="67" t="s">
        <v>60</v>
      </c>
      <c r="G17" s="40" t="s">
        <v>36</v>
      </c>
      <c r="H17" s="62" t="s">
        <v>54</v>
      </c>
      <c r="I17" s="66" t="s">
        <v>55</v>
      </c>
      <c r="J17" s="77">
        <v>74500</v>
      </c>
      <c r="K17" s="88" t="s">
        <v>65</v>
      </c>
      <c r="L17" s="87">
        <v>400</v>
      </c>
      <c r="M17" s="12"/>
      <c r="N17" s="11"/>
      <c r="R17" s="11"/>
      <c r="T17" s="11"/>
    </row>
    <row r="18" spans="1:20" s="3" customFormat="1" ht="15" customHeight="1" thickBot="1">
      <c r="A18" s="227"/>
      <c r="B18" s="42"/>
      <c r="C18" s="42" t="s">
        <v>37</v>
      </c>
      <c r="D18" s="42"/>
      <c r="E18" s="42"/>
      <c r="F18" s="43"/>
      <c r="G18" s="44"/>
      <c r="H18" s="45"/>
      <c r="I18" s="70"/>
      <c r="J18" s="79"/>
      <c r="K18" s="80"/>
      <c r="L18" s="51">
        <f>SUM(L15:L17)</f>
        <v>80000</v>
      </c>
      <c r="M18" s="12"/>
      <c r="N18" s="11"/>
      <c r="R18" s="11"/>
      <c r="T18" s="11"/>
    </row>
    <row r="19" spans="1:20" s="3" customFormat="1" ht="15" customHeight="1">
      <c r="A19" s="227"/>
      <c r="B19" s="259"/>
      <c r="C19" s="260" t="s">
        <v>53</v>
      </c>
      <c r="D19" s="41" t="s">
        <v>15</v>
      </c>
      <c r="E19" s="67" t="s">
        <v>59</v>
      </c>
      <c r="F19" s="67" t="s">
        <v>60</v>
      </c>
      <c r="G19" s="40" t="s">
        <v>36</v>
      </c>
      <c r="H19" s="62" t="s">
        <v>90</v>
      </c>
      <c r="I19" s="66" t="s">
        <v>55</v>
      </c>
      <c r="J19" s="77">
        <v>71300</v>
      </c>
      <c r="K19" s="88" t="s">
        <v>64</v>
      </c>
      <c r="L19" s="74">
        <v>0</v>
      </c>
      <c r="M19" s="12"/>
      <c r="N19" s="11"/>
      <c r="R19" s="11"/>
      <c r="T19" s="11"/>
    </row>
    <row r="20" spans="1:20" s="3" customFormat="1" ht="15" customHeight="1">
      <c r="A20" s="227"/>
      <c r="B20" s="232"/>
      <c r="C20" s="260"/>
      <c r="D20" s="46"/>
      <c r="E20" s="67" t="s">
        <v>59</v>
      </c>
      <c r="F20" s="67" t="s">
        <v>60</v>
      </c>
      <c r="G20" s="40" t="s">
        <v>36</v>
      </c>
      <c r="H20" s="62" t="s">
        <v>90</v>
      </c>
      <c r="I20" s="66" t="s">
        <v>55</v>
      </c>
      <c r="J20" s="77">
        <v>72100</v>
      </c>
      <c r="K20" s="88" t="s">
        <v>63</v>
      </c>
      <c r="L20" s="74">
        <v>0</v>
      </c>
      <c r="M20" s="12"/>
      <c r="N20" s="11"/>
      <c r="R20" s="11"/>
      <c r="T20" s="11"/>
    </row>
    <row r="21" spans="1:20" ht="12.75" customHeight="1">
      <c r="A21" s="227"/>
      <c r="B21" s="232"/>
      <c r="C21" s="260"/>
      <c r="D21" s="41"/>
      <c r="E21" s="67" t="s">
        <v>59</v>
      </c>
      <c r="F21" s="67" t="s">
        <v>60</v>
      </c>
      <c r="G21" s="40" t="s">
        <v>36</v>
      </c>
      <c r="H21" s="62" t="s">
        <v>90</v>
      </c>
      <c r="I21" s="66" t="s">
        <v>55</v>
      </c>
      <c r="J21" s="77">
        <v>73100</v>
      </c>
      <c r="K21" s="88" t="s">
        <v>71</v>
      </c>
      <c r="L21" s="74">
        <v>0</v>
      </c>
      <c r="M21" s="12"/>
      <c r="N21" s="11"/>
      <c r="R21" s="11"/>
      <c r="T21" s="11"/>
    </row>
    <row r="22" spans="1:20" ht="12.75">
      <c r="A22" s="227"/>
      <c r="B22" s="232"/>
      <c r="C22" s="260"/>
      <c r="D22" s="41"/>
      <c r="E22" s="67" t="s">
        <v>59</v>
      </c>
      <c r="F22" s="67" t="s">
        <v>60</v>
      </c>
      <c r="G22" s="40" t="s">
        <v>36</v>
      </c>
      <c r="H22" s="62" t="s">
        <v>90</v>
      </c>
      <c r="I22" s="66" t="s">
        <v>55</v>
      </c>
      <c r="J22" s="89">
        <v>74500</v>
      </c>
      <c r="K22" s="88" t="s">
        <v>65</v>
      </c>
      <c r="L22" s="74">
        <v>0</v>
      </c>
      <c r="M22" s="12"/>
      <c r="N22" s="11"/>
      <c r="R22" s="11"/>
      <c r="T22" s="11"/>
    </row>
    <row r="23" spans="1:20" ht="12.75">
      <c r="A23" s="227"/>
      <c r="B23" s="94"/>
      <c r="C23" s="111" t="s">
        <v>94</v>
      </c>
      <c r="D23" s="112"/>
      <c r="E23" s="112"/>
      <c r="F23" s="112"/>
      <c r="G23" s="112"/>
      <c r="H23" s="112"/>
      <c r="I23" s="112"/>
      <c r="J23" s="112"/>
      <c r="K23" s="112"/>
      <c r="L23" s="113">
        <f>SUM(L19:L22)</f>
        <v>0</v>
      </c>
      <c r="M23" s="12"/>
      <c r="N23" s="11"/>
      <c r="R23" s="11"/>
      <c r="T23" s="11"/>
    </row>
    <row r="24" spans="1:20" ht="12.75">
      <c r="A24" s="227"/>
      <c r="B24" s="94"/>
      <c r="C24" s="345" t="s">
        <v>53</v>
      </c>
      <c r="D24" s="346" t="s">
        <v>15</v>
      </c>
      <c r="E24" s="347" t="s">
        <v>59</v>
      </c>
      <c r="F24" s="347" t="s">
        <v>60</v>
      </c>
      <c r="G24" s="372" t="s">
        <v>36</v>
      </c>
      <c r="H24" s="373" t="s">
        <v>91</v>
      </c>
      <c r="I24" s="374" t="s">
        <v>55</v>
      </c>
      <c r="J24" s="294" t="s">
        <v>97</v>
      </c>
      <c r="K24" s="132" t="s">
        <v>71</v>
      </c>
      <c r="L24" s="375">
        <v>0</v>
      </c>
      <c r="M24" s="12"/>
      <c r="N24" s="11"/>
      <c r="R24" s="11"/>
      <c r="T24" s="11"/>
    </row>
    <row r="25" spans="1:20" ht="12.75">
      <c r="A25" s="227"/>
      <c r="B25" s="94"/>
      <c r="C25" s="240"/>
      <c r="D25" s="349"/>
      <c r="E25" s="347" t="s">
        <v>59</v>
      </c>
      <c r="F25" s="347" t="s">
        <v>60</v>
      </c>
      <c r="G25" s="372" t="s">
        <v>36</v>
      </c>
      <c r="H25" s="373" t="s">
        <v>91</v>
      </c>
      <c r="I25" s="374" t="s">
        <v>55</v>
      </c>
      <c r="J25" s="374" t="s">
        <v>92</v>
      </c>
      <c r="K25" s="376" t="s">
        <v>65</v>
      </c>
      <c r="L25" s="375">
        <v>0</v>
      </c>
      <c r="M25" s="12"/>
      <c r="N25" s="11"/>
      <c r="R25" s="11"/>
      <c r="T25" s="11"/>
    </row>
    <row r="26" spans="1:20" ht="13.5" thickBot="1">
      <c r="A26" s="227"/>
      <c r="B26" s="94"/>
      <c r="C26" s="103" t="s">
        <v>93</v>
      </c>
      <c r="D26" s="104"/>
      <c r="E26" s="105"/>
      <c r="F26" s="106"/>
      <c r="G26" s="107"/>
      <c r="H26" s="108"/>
      <c r="I26" s="109"/>
      <c r="J26" s="105"/>
      <c r="K26" s="106"/>
      <c r="L26" s="110">
        <f>L24+L25</f>
        <v>0</v>
      </c>
      <c r="M26" s="12"/>
      <c r="N26" s="11"/>
      <c r="R26" s="11"/>
      <c r="T26" s="11"/>
    </row>
    <row r="27" spans="1:20" s="3" customFormat="1" ht="15" customHeight="1" thickBot="1">
      <c r="A27" s="227"/>
      <c r="B27" s="42"/>
      <c r="C27" s="64" t="s">
        <v>16</v>
      </c>
      <c r="D27" s="42"/>
      <c r="E27" s="42"/>
      <c r="F27" s="42"/>
      <c r="G27" s="47"/>
      <c r="H27" s="48"/>
      <c r="I27" s="71"/>
      <c r="J27" s="79"/>
      <c r="K27" s="80"/>
      <c r="L27" s="51">
        <f>L23+L26</f>
        <v>0</v>
      </c>
      <c r="M27" s="12"/>
      <c r="N27" s="11"/>
      <c r="R27" s="11"/>
      <c r="T27" s="11"/>
    </row>
    <row r="28" spans="1:15" s="28" customFormat="1" ht="15" customHeight="1">
      <c r="A28" s="227"/>
      <c r="B28" s="234"/>
      <c r="C28" s="230" t="s">
        <v>95</v>
      </c>
      <c r="D28" s="52" t="s">
        <v>17</v>
      </c>
      <c r="E28" s="67" t="s">
        <v>59</v>
      </c>
      <c r="F28" s="67" t="s">
        <v>60</v>
      </c>
      <c r="G28" s="40" t="s">
        <v>36</v>
      </c>
      <c r="H28" s="62" t="s">
        <v>90</v>
      </c>
      <c r="I28" s="66" t="s">
        <v>55</v>
      </c>
      <c r="J28" s="90">
        <v>72600</v>
      </c>
      <c r="K28" s="83" t="s">
        <v>62</v>
      </c>
      <c r="L28" s="74">
        <v>34700</v>
      </c>
      <c r="M28" s="12"/>
      <c r="N28" s="2"/>
      <c r="O28" s="2"/>
    </row>
    <row r="29" spans="1:21" s="28" customFormat="1" ht="15" customHeight="1">
      <c r="A29" s="227"/>
      <c r="B29" s="257"/>
      <c r="C29" s="230"/>
      <c r="D29" s="52"/>
      <c r="E29" s="67" t="s">
        <v>59</v>
      </c>
      <c r="F29" s="67" t="s">
        <v>60</v>
      </c>
      <c r="G29" s="40" t="s">
        <v>36</v>
      </c>
      <c r="H29" s="62" t="s">
        <v>90</v>
      </c>
      <c r="I29" s="66" t="s">
        <v>55</v>
      </c>
      <c r="J29" s="89">
        <v>74500</v>
      </c>
      <c r="K29" s="88" t="s">
        <v>65</v>
      </c>
      <c r="L29" s="74">
        <v>300</v>
      </c>
      <c r="M29" s="12"/>
      <c r="N29" s="2"/>
      <c r="O29" s="2"/>
      <c r="P29" s="2"/>
      <c r="Q29" s="2"/>
      <c r="R29" s="2"/>
      <c r="S29" s="2"/>
      <c r="T29" s="2"/>
      <c r="U29" s="2"/>
    </row>
    <row r="30" spans="1:21" s="28" customFormat="1" ht="15" customHeight="1">
      <c r="A30" s="227"/>
      <c r="B30" s="95"/>
      <c r="C30" s="111" t="s">
        <v>94</v>
      </c>
      <c r="D30" s="104"/>
      <c r="E30" s="115"/>
      <c r="F30" s="115"/>
      <c r="G30" s="115"/>
      <c r="H30" s="115"/>
      <c r="I30" s="115"/>
      <c r="J30" s="115"/>
      <c r="K30" s="115"/>
      <c r="L30" s="117">
        <f>L29+L28</f>
        <v>35000</v>
      </c>
      <c r="M30" s="12"/>
      <c r="N30" s="2"/>
      <c r="O30" s="2"/>
      <c r="P30" s="2"/>
      <c r="Q30" s="2"/>
      <c r="R30" s="2"/>
      <c r="S30" s="2"/>
      <c r="T30" s="2"/>
      <c r="U30" s="2"/>
    </row>
    <row r="31" spans="1:21" s="28" customFormat="1" ht="15" customHeight="1">
      <c r="A31" s="227"/>
      <c r="B31" s="95"/>
      <c r="C31" s="377" t="s">
        <v>95</v>
      </c>
      <c r="D31" s="351" t="s">
        <v>17</v>
      </c>
      <c r="E31" s="352" t="s">
        <v>59</v>
      </c>
      <c r="F31" s="352" t="s">
        <v>60</v>
      </c>
      <c r="G31" s="378" t="s">
        <v>36</v>
      </c>
      <c r="H31" s="373" t="s">
        <v>91</v>
      </c>
      <c r="I31" s="379" t="s">
        <v>55</v>
      </c>
      <c r="J31" s="380">
        <v>72600</v>
      </c>
      <c r="K31" s="207" t="s">
        <v>62</v>
      </c>
      <c r="L31" s="381">
        <v>0</v>
      </c>
      <c r="M31" s="12"/>
      <c r="N31" s="2"/>
      <c r="O31" s="2"/>
      <c r="P31" s="2"/>
      <c r="Q31" s="2"/>
      <c r="R31" s="2"/>
      <c r="S31" s="2"/>
      <c r="T31" s="2"/>
      <c r="U31" s="2"/>
    </row>
    <row r="32" spans="1:21" s="28" customFormat="1" ht="15" customHeight="1">
      <c r="A32" s="227"/>
      <c r="B32" s="95"/>
      <c r="C32" s="377"/>
      <c r="D32" s="358"/>
      <c r="E32" s="352" t="s">
        <v>59</v>
      </c>
      <c r="F32" s="352" t="s">
        <v>60</v>
      </c>
      <c r="G32" s="378" t="s">
        <v>36</v>
      </c>
      <c r="H32" s="373" t="s">
        <v>91</v>
      </c>
      <c r="I32" s="379" t="s">
        <v>55</v>
      </c>
      <c r="J32" s="382">
        <v>74500</v>
      </c>
      <c r="K32" s="383" t="s">
        <v>65</v>
      </c>
      <c r="L32" s="384">
        <v>0</v>
      </c>
      <c r="M32" s="12"/>
      <c r="N32" s="2"/>
      <c r="O32" s="2"/>
      <c r="P32" s="2"/>
      <c r="Q32" s="2"/>
      <c r="R32" s="2"/>
      <c r="S32" s="2"/>
      <c r="T32" s="2"/>
      <c r="U32" s="2"/>
    </row>
    <row r="33" spans="1:21" s="28" customFormat="1" ht="15" customHeight="1" thickBot="1">
      <c r="A33" s="227"/>
      <c r="B33" s="95"/>
      <c r="C33" s="103" t="s">
        <v>93</v>
      </c>
      <c r="D33" s="104"/>
      <c r="E33" s="115"/>
      <c r="F33" s="115"/>
      <c r="G33" s="115"/>
      <c r="H33" s="115"/>
      <c r="I33" s="115"/>
      <c r="J33" s="115"/>
      <c r="K33" s="115"/>
      <c r="L33" s="117">
        <f>L31+L32</f>
        <v>0</v>
      </c>
      <c r="M33" s="12"/>
      <c r="N33" s="2"/>
      <c r="O33" s="2"/>
      <c r="P33" s="2"/>
      <c r="Q33" s="2"/>
      <c r="R33" s="2"/>
      <c r="S33" s="2"/>
      <c r="T33" s="2"/>
      <c r="U33" s="2"/>
    </row>
    <row r="34" spans="1:21" s="3" customFormat="1" ht="15" customHeight="1" thickBot="1">
      <c r="A34" s="227"/>
      <c r="B34" s="42"/>
      <c r="C34" s="64" t="s">
        <v>18</v>
      </c>
      <c r="D34" s="42"/>
      <c r="E34" s="42"/>
      <c r="F34" s="42"/>
      <c r="G34" s="47"/>
      <c r="H34" s="48"/>
      <c r="I34" s="71"/>
      <c r="J34" s="49"/>
      <c r="K34" s="50"/>
      <c r="L34" s="51">
        <f>L30+L33</f>
        <v>35000</v>
      </c>
      <c r="M34" s="12"/>
      <c r="N34" s="2"/>
      <c r="O34" s="2"/>
      <c r="P34" s="2"/>
      <c r="Q34" s="2"/>
      <c r="R34" s="2"/>
      <c r="S34" s="2"/>
      <c r="T34" s="2"/>
      <c r="U34" s="2"/>
    </row>
    <row r="35" spans="1:21" s="3" customFormat="1" ht="12.75">
      <c r="A35" s="227"/>
      <c r="B35" s="230"/>
      <c r="C35" s="234" t="s">
        <v>56</v>
      </c>
      <c r="D35" s="52" t="s">
        <v>48</v>
      </c>
      <c r="E35" s="67" t="s">
        <v>59</v>
      </c>
      <c r="F35" s="67" t="s">
        <v>60</v>
      </c>
      <c r="G35" s="40" t="s">
        <v>36</v>
      </c>
      <c r="H35" s="62" t="s">
        <v>90</v>
      </c>
      <c r="I35" s="66" t="s">
        <v>55</v>
      </c>
      <c r="J35" s="89">
        <v>72100</v>
      </c>
      <c r="K35" s="85" t="s">
        <v>63</v>
      </c>
      <c r="L35" s="74">
        <v>2000</v>
      </c>
      <c r="M35" s="12"/>
      <c r="N35" s="2"/>
      <c r="O35" s="2"/>
      <c r="P35" s="2"/>
      <c r="Q35" s="2"/>
      <c r="R35" s="2"/>
      <c r="S35" s="2"/>
      <c r="T35" s="2"/>
      <c r="U35" s="2"/>
    </row>
    <row r="36" spans="1:12" ht="11.25" customHeight="1">
      <c r="A36" s="227"/>
      <c r="B36" s="230"/>
      <c r="C36" s="230"/>
      <c r="D36" s="53"/>
      <c r="E36" s="67" t="s">
        <v>59</v>
      </c>
      <c r="F36" s="67" t="s">
        <v>60</v>
      </c>
      <c r="G36" s="40" t="s">
        <v>36</v>
      </c>
      <c r="H36" s="62" t="s">
        <v>90</v>
      </c>
      <c r="I36" s="66" t="s">
        <v>55</v>
      </c>
      <c r="J36" s="89">
        <v>72300</v>
      </c>
      <c r="K36" s="85" t="s">
        <v>68</v>
      </c>
      <c r="L36" s="74">
        <v>2700</v>
      </c>
    </row>
    <row r="37" spans="1:21" ht="12.75" customHeight="1" thickBot="1">
      <c r="A37" s="227"/>
      <c r="B37" s="230"/>
      <c r="C37" s="230"/>
      <c r="D37" s="53"/>
      <c r="E37" s="67" t="s">
        <v>59</v>
      </c>
      <c r="F37" s="67" t="s">
        <v>60</v>
      </c>
      <c r="G37" s="40" t="s">
        <v>36</v>
      </c>
      <c r="H37" s="62" t="s">
        <v>90</v>
      </c>
      <c r="I37" s="66" t="s">
        <v>55</v>
      </c>
      <c r="J37" s="89">
        <v>74500</v>
      </c>
      <c r="K37" s="85" t="s">
        <v>65</v>
      </c>
      <c r="L37" s="74">
        <v>300</v>
      </c>
      <c r="T37" s="2"/>
      <c r="U37" s="2"/>
    </row>
    <row r="38" spans="1:12" ht="17.25" thickBot="1">
      <c r="A38" s="227"/>
      <c r="B38" s="43"/>
      <c r="C38" s="43" t="s">
        <v>44</v>
      </c>
      <c r="D38" s="65"/>
      <c r="E38" s="65"/>
      <c r="F38" s="65"/>
      <c r="G38" s="65"/>
      <c r="H38" s="65"/>
      <c r="I38" s="65"/>
      <c r="J38" s="81"/>
      <c r="K38" s="82"/>
      <c r="L38" s="51">
        <f>SUM(L35:L37)</f>
        <v>5000</v>
      </c>
    </row>
    <row r="39" spans="1:21" s="3" customFormat="1" ht="12.75">
      <c r="A39" s="227"/>
      <c r="B39" s="230"/>
      <c r="C39" s="234" t="s">
        <v>89</v>
      </c>
      <c r="D39" s="52" t="s">
        <v>49</v>
      </c>
      <c r="E39" s="67" t="s">
        <v>59</v>
      </c>
      <c r="F39" s="67" t="s">
        <v>60</v>
      </c>
      <c r="G39" s="40" t="s">
        <v>36</v>
      </c>
      <c r="H39" s="62" t="s">
        <v>90</v>
      </c>
      <c r="I39" s="66" t="s">
        <v>55</v>
      </c>
      <c r="J39" s="89">
        <v>71300</v>
      </c>
      <c r="K39" s="85" t="s">
        <v>64</v>
      </c>
      <c r="L39" s="74">
        <v>13600</v>
      </c>
      <c r="M39" s="12"/>
      <c r="N39" s="2"/>
      <c r="O39" s="2"/>
      <c r="P39" s="2"/>
      <c r="Q39" s="2"/>
      <c r="R39" s="2"/>
      <c r="S39" s="2"/>
      <c r="T39" s="2"/>
      <c r="U39" s="2"/>
    </row>
    <row r="40" spans="1:12" ht="11.25" customHeight="1">
      <c r="A40" s="227"/>
      <c r="B40" s="230"/>
      <c r="C40" s="230"/>
      <c r="D40" s="53"/>
      <c r="E40" s="67" t="s">
        <v>59</v>
      </c>
      <c r="F40" s="67" t="s">
        <v>60</v>
      </c>
      <c r="G40" s="40" t="s">
        <v>36</v>
      </c>
      <c r="H40" s="62" t="s">
        <v>90</v>
      </c>
      <c r="I40" s="66" t="s">
        <v>55</v>
      </c>
      <c r="J40" s="91">
        <v>71600</v>
      </c>
      <c r="K40" s="85" t="s">
        <v>11</v>
      </c>
      <c r="L40" s="74">
        <v>3000</v>
      </c>
    </row>
    <row r="41" spans="1:21" ht="12.75" customHeight="1">
      <c r="A41" s="227"/>
      <c r="B41" s="230"/>
      <c r="C41" s="230"/>
      <c r="D41" s="53"/>
      <c r="E41" s="67" t="s">
        <v>59</v>
      </c>
      <c r="F41" s="67" t="s">
        <v>60</v>
      </c>
      <c r="G41" s="40" t="s">
        <v>36</v>
      </c>
      <c r="H41" s="62" t="s">
        <v>90</v>
      </c>
      <c r="I41" s="66" t="s">
        <v>55</v>
      </c>
      <c r="J41" s="89">
        <v>72100</v>
      </c>
      <c r="K41" s="85" t="s">
        <v>63</v>
      </c>
      <c r="L41" s="74">
        <v>93000</v>
      </c>
      <c r="T41" s="2"/>
      <c r="U41" s="2"/>
    </row>
    <row r="42" spans="1:12" ht="12.75" customHeight="1">
      <c r="A42" s="227"/>
      <c r="B42" s="230"/>
      <c r="C42" s="230"/>
      <c r="D42" s="53"/>
      <c r="E42" s="67" t="s">
        <v>59</v>
      </c>
      <c r="F42" s="67" t="s">
        <v>60</v>
      </c>
      <c r="G42" s="40" t="s">
        <v>36</v>
      </c>
      <c r="H42" s="62" t="s">
        <v>90</v>
      </c>
      <c r="I42" s="66" t="s">
        <v>55</v>
      </c>
      <c r="J42" s="91">
        <v>74200</v>
      </c>
      <c r="K42" s="85" t="s">
        <v>67</v>
      </c>
      <c r="L42" s="74">
        <v>4000</v>
      </c>
    </row>
    <row r="43" spans="1:12" ht="12.75" customHeight="1" thickBot="1">
      <c r="A43" s="227"/>
      <c r="B43" s="230"/>
      <c r="C43" s="235"/>
      <c r="D43" s="53"/>
      <c r="E43" s="67" t="s">
        <v>59</v>
      </c>
      <c r="F43" s="67" t="s">
        <v>60</v>
      </c>
      <c r="G43" s="40" t="s">
        <v>36</v>
      </c>
      <c r="H43" s="62" t="s">
        <v>90</v>
      </c>
      <c r="I43" s="66" t="s">
        <v>55</v>
      </c>
      <c r="J43" s="91">
        <v>74500</v>
      </c>
      <c r="K43" s="85" t="s">
        <v>65</v>
      </c>
      <c r="L43" s="74">
        <v>400</v>
      </c>
    </row>
    <row r="44" spans="1:12" ht="17.25" thickBot="1">
      <c r="A44" s="227"/>
      <c r="B44" s="43"/>
      <c r="C44" s="43" t="s">
        <v>45</v>
      </c>
      <c r="D44" s="65"/>
      <c r="E44" s="65"/>
      <c r="F44" s="65"/>
      <c r="G44" s="65"/>
      <c r="H44" s="65"/>
      <c r="I44" s="65"/>
      <c r="J44" s="81"/>
      <c r="K44" s="82"/>
      <c r="L44" s="51">
        <f>SUM(L39:L43)</f>
        <v>114000</v>
      </c>
    </row>
    <row r="45" spans="1:21" s="3" customFormat="1" ht="12.75">
      <c r="A45" s="227"/>
      <c r="B45" s="230"/>
      <c r="C45" s="234" t="s">
        <v>57</v>
      </c>
      <c r="D45" s="52" t="s">
        <v>50</v>
      </c>
      <c r="E45" s="67" t="s">
        <v>59</v>
      </c>
      <c r="F45" s="67" t="s">
        <v>60</v>
      </c>
      <c r="G45" s="40" t="s">
        <v>36</v>
      </c>
      <c r="H45" s="62" t="s">
        <v>90</v>
      </c>
      <c r="I45" s="66" t="s">
        <v>55</v>
      </c>
      <c r="J45" s="84">
        <v>71300</v>
      </c>
      <c r="K45" s="86" t="s">
        <v>39</v>
      </c>
      <c r="L45" s="74">
        <v>12400</v>
      </c>
      <c r="M45" s="12"/>
      <c r="N45" s="2"/>
      <c r="O45" s="2"/>
      <c r="P45" s="2"/>
      <c r="Q45" s="2"/>
      <c r="R45" s="2"/>
      <c r="S45" s="2"/>
      <c r="T45" s="2"/>
      <c r="U45" s="2"/>
    </row>
    <row r="46" spans="1:12" ht="11.25" customHeight="1">
      <c r="A46" s="227"/>
      <c r="B46" s="230"/>
      <c r="C46" s="230"/>
      <c r="D46" s="53"/>
      <c r="E46" s="67" t="s">
        <v>59</v>
      </c>
      <c r="F46" s="67" t="s">
        <v>60</v>
      </c>
      <c r="G46" s="40" t="s">
        <v>36</v>
      </c>
      <c r="H46" s="62" t="s">
        <v>90</v>
      </c>
      <c r="I46" s="66" t="s">
        <v>55</v>
      </c>
      <c r="J46" s="84">
        <v>72100</v>
      </c>
      <c r="K46" s="86" t="s">
        <v>61</v>
      </c>
      <c r="L46" s="74">
        <v>15000</v>
      </c>
    </row>
    <row r="47" spans="1:21" ht="12.75" customHeight="1">
      <c r="A47" s="227"/>
      <c r="B47" s="230"/>
      <c r="C47" s="230"/>
      <c r="D47" s="53"/>
      <c r="E47" s="67" t="s">
        <v>59</v>
      </c>
      <c r="F47" s="67" t="s">
        <v>60</v>
      </c>
      <c r="G47" s="40" t="s">
        <v>36</v>
      </c>
      <c r="H47" s="62" t="s">
        <v>90</v>
      </c>
      <c r="I47" s="66" t="s">
        <v>55</v>
      </c>
      <c r="J47" s="84">
        <v>72600</v>
      </c>
      <c r="K47" s="85" t="s">
        <v>62</v>
      </c>
      <c r="L47" s="74">
        <v>54500</v>
      </c>
      <c r="T47" s="2"/>
      <c r="U47" s="2"/>
    </row>
    <row r="48" spans="1:12" ht="12.75" customHeight="1" thickBot="1">
      <c r="A48" s="227"/>
      <c r="B48" s="230"/>
      <c r="C48" s="230"/>
      <c r="D48" s="53"/>
      <c r="E48" s="67" t="s">
        <v>59</v>
      </c>
      <c r="F48" s="67" t="s">
        <v>60</v>
      </c>
      <c r="G48" s="40" t="s">
        <v>36</v>
      </c>
      <c r="H48" s="62" t="s">
        <v>90</v>
      </c>
      <c r="I48" s="66" t="s">
        <v>55</v>
      </c>
      <c r="J48" s="84">
        <v>74500</v>
      </c>
      <c r="K48" s="88" t="s">
        <v>65</v>
      </c>
      <c r="L48" s="74">
        <f>300+500</f>
        <v>800</v>
      </c>
    </row>
    <row r="49" spans="1:12" ht="17.25" thickBot="1">
      <c r="A49" s="227"/>
      <c r="B49" s="43"/>
      <c r="C49" s="43" t="s">
        <v>46</v>
      </c>
      <c r="D49" s="65"/>
      <c r="E49" s="65"/>
      <c r="F49" s="65"/>
      <c r="G49" s="65"/>
      <c r="H49" s="65"/>
      <c r="I49" s="65"/>
      <c r="J49" s="81"/>
      <c r="K49" s="82"/>
      <c r="L49" s="51">
        <f>SUM(L45:L48)</f>
        <v>82700</v>
      </c>
    </row>
    <row r="50" spans="1:21" s="3" customFormat="1" ht="12.75">
      <c r="A50" s="227"/>
      <c r="B50" s="230"/>
      <c r="C50" s="234" t="s">
        <v>58</v>
      </c>
      <c r="D50" s="52" t="s">
        <v>51</v>
      </c>
      <c r="E50" s="67" t="s">
        <v>59</v>
      </c>
      <c r="F50" s="67" t="s">
        <v>60</v>
      </c>
      <c r="G50" s="40" t="s">
        <v>36</v>
      </c>
      <c r="H50" s="62" t="s">
        <v>90</v>
      </c>
      <c r="I50" s="66" t="s">
        <v>55</v>
      </c>
      <c r="J50" s="84">
        <v>72100</v>
      </c>
      <c r="K50" s="85" t="s">
        <v>63</v>
      </c>
      <c r="L50" s="87">
        <v>700</v>
      </c>
      <c r="M50" s="12"/>
      <c r="N50" s="2"/>
      <c r="O50" s="2"/>
      <c r="P50" s="2"/>
      <c r="Q50" s="2"/>
      <c r="R50" s="2"/>
      <c r="S50" s="2"/>
      <c r="T50" s="2"/>
      <c r="U50" s="2"/>
    </row>
    <row r="51" spans="1:12" ht="11.25" customHeight="1">
      <c r="A51" s="227"/>
      <c r="B51" s="230"/>
      <c r="C51" s="230"/>
      <c r="D51" s="53"/>
      <c r="E51" s="67" t="s">
        <v>59</v>
      </c>
      <c r="F51" s="67" t="s">
        <v>60</v>
      </c>
      <c r="G51" s="40" t="s">
        <v>36</v>
      </c>
      <c r="H51" s="62" t="s">
        <v>90</v>
      </c>
      <c r="I51" s="66" t="s">
        <v>55</v>
      </c>
      <c r="J51" s="84">
        <v>72300</v>
      </c>
      <c r="K51" s="85" t="s">
        <v>68</v>
      </c>
      <c r="L51" s="87">
        <v>2000</v>
      </c>
    </row>
    <row r="52" spans="1:21" ht="12.75" customHeight="1">
      <c r="A52" s="227"/>
      <c r="B52" s="230"/>
      <c r="C52" s="230"/>
      <c r="D52" s="53"/>
      <c r="E52" s="67" t="s">
        <v>59</v>
      </c>
      <c r="F52" s="67" t="s">
        <v>60</v>
      </c>
      <c r="G52" s="40" t="s">
        <v>36</v>
      </c>
      <c r="H52" s="62" t="s">
        <v>90</v>
      </c>
      <c r="I52" s="66" t="s">
        <v>55</v>
      </c>
      <c r="J52" s="84">
        <v>72400</v>
      </c>
      <c r="K52" s="85" t="s">
        <v>69</v>
      </c>
      <c r="L52" s="87">
        <v>2000</v>
      </c>
      <c r="T52" s="2"/>
      <c r="U52" s="2"/>
    </row>
    <row r="53" spans="1:12" ht="12.75" customHeight="1">
      <c r="A53" s="227"/>
      <c r="B53" s="230"/>
      <c r="C53" s="230"/>
      <c r="D53" s="53"/>
      <c r="E53" s="67" t="s">
        <v>59</v>
      </c>
      <c r="F53" s="67" t="s">
        <v>60</v>
      </c>
      <c r="G53" s="40" t="s">
        <v>36</v>
      </c>
      <c r="H53" s="62" t="s">
        <v>90</v>
      </c>
      <c r="I53" s="66" t="s">
        <v>55</v>
      </c>
      <c r="J53" s="84">
        <v>74200</v>
      </c>
      <c r="K53" s="85" t="s">
        <v>67</v>
      </c>
      <c r="L53" s="87">
        <v>0</v>
      </c>
    </row>
    <row r="54" spans="1:12" ht="12.75" customHeight="1" thickBot="1">
      <c r="A54" s="227"/>
      <c r="B54" s="230"/>
      <c r="C54" s="235"/>
      <c r="D54" s="53"/>
      <c r="E54" s="67" t="s">
        <v>59</v>
      </c>
      <c r="F54" s="67" t="s">
        <v>60</v>
      </c>
      <c r="G54" s="40" t="s">
        <v>36</v>
      </c>
      <c r="H54" s="62" t="s">
        <v>90</v>
      </c>
      <c r="I54" s="66" t="s">
        <v>55</v>
      </c>
      <c r="J54" s="84">
        <v>74500</v>
      </c>
      <c r="K54" s="85" t="s">
        <v>65</v>
      </c>
      <c r="L54" s="87">
        <v>300</v>
      </c>
    </row>
    <row r="55" spans="1:12" ht="17.25" thickBot="1">
      <c r="A55" s="227"/>
      <c r="B55" s="43"/>
      <c r="C55" s="43" t="s">
        <v>47</v>
      </c>
      <c r="D55" s="65"/>
      <c r="E55" s="65"/>
      <c r="F55" s="65"/>
      <c r="G55" s="65"/>
      <c r="H55" s="65"/>
      <c r="I55" s="65"/>
      <c r="J55" s="81"/>
      <c r="K55" s="82"/>
      <c r="L55" s="92">
        <f>SUM(L50:L54)</f>
        <v>5000</v>
      </c>
    </row>
    <row r="56" spans="1:12" ht="17.25" thickBot="1">
      <c r="A56" s="227"/>
      <c r="B56" s="43"/>
      <c r="C56" s="365" t="s">
        <v>99</v>
      </c>
      <c r="D56" s="366"/>
      <c r="E56" s="366"/>
      <c r="F56" s="367"/>
      <c r="G56" s="368"/>
      <c r="H56" s="368"/>
      <c r="I56" s="368"/>
      <c r="J56" s="368"/>
      <c r="K56" s="369"/>
      <c r="L56" s="370">
        <f>L18+L23+L30+L38+L44+L49+L55</f>
        <v>321700</v>
      </c>
    </row>
    <row r="57" spans="1:12" ht="17.25" thickBot="1">
      <c r="A57" s="227"/>
      <c r="B57" s="385"/>
      <c r="C57" s="359" t="s">
        <v>98</v>
      </c>
      <c r="D57" s="360"/>
      <c r="E57" s="360"/>
      <c r="F57" s="361"/>
      <c r="G57" s="362"/>
      <c r="H57" s="362"/>
      <c r="I57" s="362"/>
      <c r="J57" s="362"/>
      <c r="K57" s="363"/>
      <c r="L57" s="364">
        <f>L26+L33</f>
        <v>0</v>
      </c>
    </row>
    <row r="58" spans="1:12" ht="16.5" thickBot="1">
      <c r="A58" s="229"/>
      <c r="B58" s="54"/>
      <c r="C58" s="55" t="s">
        <v>19</v>
      </c>
      <c r="D58" s="54"/>
      <c r="E58" s="54"/>
      <c r="F58" s="54"/>
      <c r="G58" s="56"/>
      <c r="H58" s="57"/>
      <c r="I58" s="58"/>
      <c r="J58" s="59"/>
      <c r="K58" s="56"/>
      <c r="L58" s="93">
        <f>L56+L57</f>
        <v>321700</v>
      </c>
    </row>
  </sheetData>
  <sheetProtection/>
  <mergeCells count="25">
    <mergeCell ref="J13:K13"/>
    <mergeCell ref="C35:C37"/>
    <mergeCell ref="C28:C29"/>
    <mergeCell ref="B45:B48"/>
    <mergeCell ref="C45:C48"/>
    <mergeCell ref="B2:L2"/>
    <mergeCell ref="B4:L4"/>
    <mergeCell ref="B8:C8"/>
    <mergeCell ref="B10:D10"/>
    <mergeCell ref="E13:F13"/>
    <mergeCell ref="B50:B54"/>
    <mergeCell ref="C50:C54"/>
    <mergeCell ref="A15:A58"/>
    <mergeCell ref="B15:B17"/>
    <mergeCell ref="C15:C17"/>
    <mergeCell ref="B19:B22"/>
    <mergeCell ref="C19:C22"/>
    <mergeCell ref="B39:B43"/>
    <mergeCell ref="C24:C25"/>
    <mergeCell ref="D24:D25"/>
    <mergeCell ref="C31:C32"/>
    <mergeCell ref="D31:D32"/>
    <mergeCell ref="C39:C43"/>
    <mergeCell ref="B35:B37"/>
    <mergeCell ref="B28:B29"/>
  </mergeCells>
  <printOptions/>
  <pageMargins left="0.17" right="0.17" top="0.28" bottom="0.24" header="0.18" footer="0.16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0" zoomScaleNormal="80" zoomScalePageLayoutView="0" workbookViewId="0" topLeftCell="A1">
      <selection activeCell="J51" sqref="J51"/>
    </sheetView>
  </sheetViews>
  <sheetFormatPr defaultColWidth="15.00390625" defaultRowHeight="12.75"/>
  <cols>
    <col min="1" max="1" width="34.57421875" style="18" customWidth="1"/>
    <col min="2" max="2" width="43.00390625" style="18" customWidth="1"/>
    <col min="3" max="3" width="7.00390625" style="18" customWidth="1"/>
    <col min="4" max="4" width="6.00390625" style="18" customWidth="1"/>
    <col min="5" max="5" width="7.140625" style="18" customWidth="1"/>
    <col min="6" max="6" width="29.140625" style="18" customWidth="1"/>
    <col min="7" max="7" width="15.00390625" style="18" customWidth="1"/>
    <col min="8" max="8" width="12.140625" style="18" customWidth="1"/>
    <col min="9" max="9" width="11.00390625" style="15" bestFit="1" customWidth="1"/>
    <col min="10" max="10" width="14.140625" style="18" customWidth="1"/>
    <col min="11" max="11" width="8.421875" style="18" customWidth="1"/>
    <col min="12" max="12" width="9.00390625" style="18" customWidth="1"/>
    <col min="13" max="13" width="8.8515625" style="18" customWidth="1"/>
    <col min="14" max="14" width="9.421875" style="18" customWidth="1"/>
    <col min="15" max="16384" width="15.00390625" style="18" customWidth="1"/>
  </cols>
  <sheetData>
    <row r="1" spans="1:9" s="13" customFormat="1" ht="12.75">
      <c r="A1" s="281" t="s">
        <v>42</v>
      </c>
      <c r="B1" s="281"/>
      <c r="C1" s="281"/>
      <c r="D1" s="281"/>
      <c r="E1" s="281"/>
      <c r="F1" s="281"/>
      <c r="G1" s="281"/>
      <c r="H1" s="281"/>
      <c r="I1" s="281"/>
    </row>
    <row r="2" spans="1:9" s="13" customFormat="1" ht="12.75">
      <c r="A2" s="281" t="s">
        <v>88</v>
      </c>
      <c r="B2" s="281"/>
      <c r="C2" s="281"/>
      <c r="D2" s="281"/>
      <c r="E2" s="281"/>
      <c r="F2" s="281"/>
      <c r="G2" s="281"/>
      <c r="H2" s="281"/>
      <c r="I2" s="281"/>
    </row>
    <row r="3" spans="1:9" s="13" customFormat="1" ht="12.75">
      <c r="A3" s="281" t="s">
        <v>38</v>
      </c>
      <c r="B3" s="281"/>
      <c r="C3" s="281"/>
      <c r="D3" s="281"/>
      <c r="E3" s="281"/>
      <c r="F3" s="281"/>
      <c r="G3" s="281"/>
      <c r="H3" s="281"/>
      <c r="I3" s="281"/>
    </row>
    <row r="4" spans="1:9" s="13" customFormat="1" ht="12.75">
      <c r="A4" s="14"/>
      <c r="B4" s="60"/>
      <c r="C4" s="60"/>
      <c r="D4" s="60"/>
      <c r="E4" s="60"/>
      <c r="F4" s="60"/>
      <c r="G4" s="60"/>
      <c r="H4" s="60"/>
      <c r="I4" s="60"/>
    </row>
    <row r="5" spans="1:9" s="13" customFormat="1" ht="12.75">
      <c r="A5" s="61" t="s">
        <v>78</v>
      </c>
      <c r="B5" s="14"/>
      <c r="C5" s="14"/>
      <c r="D5" s="18"/>
      <c r="E5" s="18"/>
      <c r="F5" s="14"/>
      <c r="G5" s="14"/>
      <c r="H5" s="14"/>
      <c r="I5" s="23"/>
    </row>
    <row r="6" spans="1:9" s="13" customFormat="1" ht="12.75">
      <c r="A6" s="61" t="s">
        <v>79</v>
      </c>
      <c r="B6" s="14"/>
      <c r="C6" s="14"/>
      <c r="D6" s="18"/>
      <c r="E6" s="18"/>
      <c r="F6" s="14"/>
      <c r="G6" s="14"/>
      <c r="H6" s="14"/>
      <c r="I6" s="23"/>
    </row>
    <row r="7" spans="2:9" s="13" customFormat="1" ht="13.5" thickBot="1">
      <c r="B7" s="14"/>
      <c r="C7" s="14"/>
      <c r="D7" s="14"/>
      <c r="E7" s="14"/>
      <c r="F7" s="14"/>
      <c r="G7" s="14"/>
      <c r="H7" s="14"/>
      <c r="I7" s="23"/>
    </row>
    <row r="8" spans="1:10" ht="12.75" customHeight="1">
      <c r="A8" s="187" t="s">
        <v>20</v>
      </c>
      <c r="B8" s="188" t="s">
        <v>21</v>
      </c>
      <c r="C8" s="266" t="s">
        <v>22</v>
      </c>
      <c r="D8" s="285" t="s">
        <v>26</v>
      </c>
      <c r="E8" s="286"/>
      <c r="F8" s="286"/>
      <c r="G8" s="286"/>
      <c r="H8" s="286"/>
      <c r="I8" s="287"/>
      <c r="J8" s="22"/>
    </row>
    <row r="9" spans="1:10" ht="12.75">
      <c r="A9" s="269" t="s">
        <v>23</v>
      </c>
      <c r="B9" s="20" t="s">
        <v>24</v>
      </c>
      <c r="C9" s="267"/>
      <c r="D9" s="288"/>
      <c r="E9" s="289"/>
      <c r="F9" s="289"/>
      <c r="G9" s="289"/>
      <c r="H9" s="289"/>
      <c r="I9" s="290"/>
      <c r="J9" s="22"/>
    </row>
    <row r="10" spans="1:10" ht="13.5" customHeight="1" thickBot="1">
      <c r="A10" s="269"/>
      <c r="B10" s="189"/>
      <c r="C10" s="268"/>
      <c r="D10" s="190"/>
      <c r="E10" s="190"/>
      <c r="F10" s="190"/>
      <c r="G10" s="19">
        <v>2020</v>
      </c>
      <c r="H10" s="19">
        <v>2021</v>
      </c>
      <c r="I10" s="191" t="s">
        <v>25</v>
      </c>
      <c r="J10" s="22"/>
    </row>
    <row r="11" spans="1:10" ht="13.5" thickBot="1">
      <c r="A11" s="282"/>
      <c r="B11" s="283"/>
      <c r="C11" s="283"/>
      <c r="D11" s="283"/>
      <c r="E11" s="283"/>
      <c r="F11" s="283"/>
      <c r="G11" s="283"/>
      <c r="H11" s="283"/>
      <c r="I11" s="284"/>
      <c r="J11" s="22"/>
    </row>
    <row r="12" spans="1:9" ht="13.5" customHeight="1">
      <c r="A12" s="273" t="s">
        <v>87</v>
      </c>
      <c r="B12" s="270" t="s">
        <v>72</v>
      </c>
      <c r="C12" s="179" t="s">
        <v>36</v>
      </c>
      <c r="D12" s="153" t="s">
        <v>54</v>
      </c>
      <c r="E12" s="141">
        <v>72100</v>
      </c>
      <c r="F12" s="198" t="s">
        <v>61</v>
      </c>
      <c r="G12" s="192">
        <f>'AWP 2020'!L15</f>
        <v>0</v>
      </c>
      <c r="H12" s="192">
        <f>'AWP 2021'!L15</f>
        <v>79600</v>
      </c>
      <c r="I12" s="196">
        <f aca="true" t="shared" si="0" ref="I12:I19">G12+H12</f>
        <v>79600</v>
      </c>
    </row>
    <row r="13" spans="1:9" ht="12.75" customHeight="1">
      <c r="A13" s="274"/>
      <c r="B13" s="271"/>
      <c r="C13" s="180" t="s">
        <v>36</v>
      </c>
      <c r="D13" s="151" t="s">
        <v>54</v>
      </c>
      <c r="E13" s="138">
        <v>72600</v>
      </c>
      <c r="F13" s="130" t="s">
        <v>62</v>
      </c>
      <c r="G13" s="193">
        <f>'AWP 2020'!L16</f>
        <v>19500</v>
      </c>
      <c r="H13" s="193">
        <f>'AWP 2021'!L16</f>
        <v>0</v>
      </c>
      <c r="I13" s="197">
        <f t="shared" si="0"/>
        <v>19500</v>
      </c>
    </row>
    <row r="14" spans="1:9" ht="14.25" customHeight="1" thickBot="1">
      <c r="A14" s="274"/>
      <c r="B14" s="271"/>
      <c r="C14" s="180" t="s">
        <v>36</v>
      </c>
      <c r="D14" s="151" t="s">
        <v>54</v>
      </c>
      <c r="E14" s="139">
        <v>74500</v>
      </c>
      <c r="F14" s="177" t="s">
        <v>65</v>
      </c>
      <c r="G14" s="200">
        <f>'AWP 2020'!L17</f>
        <v>500</v>
      </c>
      <c r="H14" s="200">
        <f>'AWP 2021'!L17</f>
        <v>400</v>
      </c>
      <c r="I14" s="201">
        <f t="shared" si="0"/>
        <v>900</v>
      </c>
    </row>
    <row r="15" spans="1:9" ht="17.25" thickBot="1">
      <c r="A15" s="274"/>
      <c r="B15" s="272"/>
      <c r="C15" s="211"/>
      <c r="D15" s="211"/>
      <c r="E15" s="264" t="s">
        <v>70</v>
      </c>
      <c r="F15" s="265"/>
      <c r="G15" s="205">
        <f>SUM(G12:G14)</f>
        <v>20000</v>
      </c>
      <c r="H15" s="205">
        <f>SUM(H12:H14)</f>
        <v>80000</v>
      </c>
      <c r="I15" s="205">
        <f>G15+H15</f>
        <v>100000</v>
      </c>
    </row>
    <row r="16" spans="1:9" ht="13.5" customHeight="1">
      <c r="A16" s="274"/>
      <c r="B16" s="182" t="s">
        <v>73</v>
      </c>
      <c r="C16" s="210" t="s">
        <v>36</v>
      </c>
      <c r="D16" s="151" t="s">
        <v>90</v>
      </c>
      <c r="E16" s="172">
        <v>71300</v>
      </c>
      <c r="F16" s="202" t="s">
        <v>64</v>
      </c>
      <c r="G16" s="203">
        <f>'AWP 2020'!L19</f>
        <v>10000</v>
      </c>
      <c r="H16" s="203">
        <f>'AWP 2021'!L19</f>
        <v>0</v>
      </c>
      <c r="I16" s="204">
        <f t="shared" si="0"/>
        <v>10000</v>
      </c>
    </row>
    <row r="17" spans="1:9" ht="14.25" customHeight="1">
      <c r="A17" s="274"/>
      <c r="B17" s="183"/>
      <c r="C17" s="180" t="s">
        <v>36</v>
      </c>
      <c r="D17" s="151" t="s">
        <v>90</v>
      </c>
      <c r="E17" s="138">
        <v>72100</v>
      </c>
      <c r="F17" s="88" t="s">
        <v>63</v>
      </c>
      <c r="G17" s="193">
        <f>'AWP 2020'!L20</f>
        <v>89500</v>
      </c>
      <c r="H17" s="193">
        <f>'AWP 2021'!L20</f>
        <v>0</v>
      </c>
      <c r="I17" s="197">
        <f t="shared" si="0"/>
        <v>89500</v>
      </c>
    </row>
    <row r="18" spans="1:9" ht="14.25" customHeight="1">
      <c r="A18" s="274"/>
      <c r="B18" s="183"/>
      <c r="C18" s="180" t="s">
        <v>36</v>
      </c>
      <c r="D18" s="151" t="s">
        <v>90</v>
      </c>
      <c r="E18" s="138">
        <v>73100</v>
      </c>
      <c r="F18" s="88" t="s">
        <v>71</v>
      </c>
      <c r="G18" s="193">
        <f>'AWP 2020'!L21</f>
        <v>25000</v>
      </c>
      <c r="H18" s="193">
        <f>'AWP 2021'!L21</f>
        <v>0</v>
      </c>
      <c r="I18" s="197">
        <f t="shared" si="0"/>
        <v>25000</v>
      </c>
    </row>
    <row r="19" spans="1:9" ht="14.25" customHeight="1" thickBot="1">
      <c r="A19" s="274"/>
      <c r="B19" s="183"/>
      <c r="C19" s="180" t="s">
        <v>36</v>
      </c>
      <c r="D19" s="151" t="s">
        <v>90</v>
      </c>
      <c r="E19" s="199">
        <v>74500</v>
      </c>
      <c r="F19" s="88" t="s">
        <v>65</v>
      </c>
      <c r="G19" s="193">
        <f>'AWP 2020'!L22</f>
        <v>500</v>
      </c>
      <c r="H19" s="193">
        <f>'AWP 2021'!L22</f>
        <v>0</v>
      </c>
      <c r="I19" s="197">
        <f t="shared" si="0"/>
        <v>500</v>
      </c>
    </row>
    <row r="20" spans="1:9" ht="14.25" customHeight="1">
      <c r="A20" s="274"/>
      <c r="B20" s="303"/>
      <c r="C20" s="303"/>
      <c r="D20" s="303"/>
      <c r="E20" s="308" t="s">
        <v>94</v>
      </c>
      <c r="F20" s="309"/>
      <c r="G20" s="310">
        <f>SUM(G16:G19)</f>
        <v>125000</v>
      </c>
      <c r="H20" s="311">
        <f>SUM(H16:H19)</f>
        <v>0</v>
      </c>
      <c r="I20" s="312">
        <f aca="true" t="shared" si="1" ref="I20:I31">G20+H20</f>
        <v>125000</v>
      </c>
    </row>
    <row r="21" spans="1:9" ht="14.25" customHeight="1">
      <c r="A21" s="274"/>
      <c r="B21" s="291" t="s">
        <v>53</v>
      </c>
      <c r="C21" s="292" t="s">
        <v>36</v>
      </c>
      <c r="D21" s="293" t="s">
        <v>91</v>
      </c>
      <c r="E21" s="294" t="s">
        <v>97</v>
      </c>
      <c r="F21" s="132" t="s">
        <v>71</v>
      </c>
      <c r="G21" s="295">
        <f>'AWP 2020'!L24</f>
        <v>29700</v>
      </c>
      <c r="H21" s="123">
        <f>'AWP 2021'!L24</f>
        <v>0</v>
      </c>
      <c r="I21" s="296">
        <f t="shared" si="1"/>
        <v>29700</v>
      </c>
    </row>
    <row r="22" spans="1:9" ht="14.25" customHeight="1" thickBot="1">
      <c r="A22" s="274"/>
      <c r="B22" s="297"/>
      <c r="C22" s="292" t="s">
        <v>36</v>
      </c>
      <c r="D22" s="293" t="s">
        <v>91</v>
      </c>
      <c r="E22" s="298" t="s">
        <v>92</v>
      </c>
      <c r="F22" s="132" t="s">
        <v>65</v>
      </c>
      <c r="G22" s="295">
        <f>'AWP 2020'!L25</f>
        <v>300</v>
      </c>
      <c r="H22" s="123">
        <f>'AWP 2021'!L25</f>
        <v>0</v>
      </c>
      <c r="I22" s="296">
        <f t="shared" si="1"/>
        <v>300</v>
      </c>
    </row>
    <row r="23" spans="1:9" ht="14.25" customHeight="1" thickBot="1">
      <c r="A23" s="274"/>
      <c r="B23" s="303"/>
      <c r="C23" s="306"/>
      <c r="D23" s="307"/>
      <c r="E23" s="304" t="s">
        <v>93</v>
      </c>
      <c r="F23" s="305"/>
      <c r="G23" s="301">
        <f>G21+G22</f>
        <v>30000</v>
      </c>
      <c r="H23" s="300">
        <f>SUM(H21:H22)</f>
        <v>0</v>
      </c>
      <c r="I23" s="302">
        <f t="shared" si="1"/>
        <v>30000</v>
      </c>
    </row>
    <row r="24" spans="1:11" s="17" customFormat="1" ht="17.25" thickBot="1">
      <c r="A24" s="274"/>
      <c r="B24" s="184"/>
      <c r="C24" s="209"/>
      <c r="D24" s="209"/>
      <c r="E24" s="264" t="s">
        <v>74</v>
      </c>
      <c r="F24" s="265"/>
      <c r="G24" s="205">
        <f>G20+G23</f>
        <v>155000</v>
      </c>
      <c r="H24" s="205">
        <f>H20+H23</f>
        <v>0</v>
      </c>
      <c r="I24" s="205">
        <f t="shared" si="1"/>
        <v>155000</v>
      </c>
      <c r="J24" s="18"/>
      <c r="K24" s="18"/>
    </row>
    <row r="25" spans="1:12" ht="14.25" customHeight="1">
      <c r="A25" s="274"/>
      <c r="B25" s="185" t="s">
        <v>96</v>
      </c>
      <c r="C25" s="210" t="s">
        <v>36</v>
      </c>
      <c r="D25" s="151" t="s">
        <v>90</v>
      </c>
      <c r="E25" s="206">
        <v>72600</v>
      </c>
      <c r="F25" s="207" t="s">
        <v>62</v>
      </c>
      <c r="G25" s="208">
        <f>'AWP 2020'!L28</f>
        <v>14700</v>
      </c>
      <c r="H25" s="208">
        <f>'AWP 2021'!L28</f>
        <v>34700</v>
      </c>
      <c r="I25" s="204">
        <f t="shared" si="1"/>
        <v>49400</v>
      </c>
      <c r="L25" s="16"/>
    </row>
    <row r="26" spans="1:9" ht="14.25" customHeight="1">
      <c r="A26" s="274"/>
      <c r="B26" s="185"/>
      <c r="C26" s="180" t="s">
        <v>36</v>
      </c>
      <c r="D26" s="151" t="s">
        <v>90</v>
      </c>
      <c r="E26" s="89">
        <v>74500</v>
      </c>
      <c r="F26" s="88" t="s">
        <v>65</v>
      </c>
      <c r="G26" s="194">
        <f>'AWP 2020'!L29</f>
        <v>300</v>
      </c>
      <c r="H26" s="194">
        <f>'AWP 2021'!L29</f>
        <v>300</v>
      </c>
      <c r="I26" s="197">
        <f t="shared" si="1"/>
        <v>600</v>
      </c>
    </row>
    <row r="27" spans="1:12" ht="14.25" customHeight="1">
      <c r="A27" s="274"/>
      <c r="B27" s="303"/>
      <c r="C27" s="303"/>
      <c r="D27" s="303"/>
      <c r="E27" s="308" t="s">
        <v>94</v>
      </c>
      <c r="F27" s="309"/>
      <c r="G27" s="310">
        <f>SUM(G25:G26)</f>
        <v>15000</v>
      </c>
      <c r="H27" s="311">
        <f>SUM(H25:H26)</f>
        <v>35000</v>
      </c>
      <c r="I27" s="312">
        <f t="shared" si="1"/>
        <v>50000</v>
      </c>
      <c r="L27" s="16"/>
    </row>
    <row r="28" spans="1:12" ht="14.25" customHeight="1">
      <c r="A28" s="274"/>
      <c r="B28" s="185"/>
      <c r="C28" s="313" t="s">
        <v>36</v>
      </c>
      <c r="D28" s="293" t="s">
        <v>91</v>
      </c>
      <c r="E28" s="314">
        <v>72600</v>
      </c>
      <c r="F28" s="83" t="s">
        <v>62</v>
      </c>
      <c r="G28" s="315">
        <f>'AWP 2020'!L31</f>
        <v>32700</v>
      </c>
      <c r="H28" s="315">
        <f>'AWP 2021'!L31</f>
        <v>0</v>
      </c>
      <c r="I28" s="296">
        <f t="shared" si="1"/>
        <v>32700</v>
      </c>
      <c r="L28" s="16"/>
    </row>
    <row r="29" spans="1:12" ht="14.25" customHeight="1">
      <c r="A29" s="274"/>
      <c r="B29" s="185"/>
      <c r="C29" s="313" t="s">
        <v>36</v>
      </c>
      <c r="D29" s="293" t="s">
        <v>91</v>
      </c>
      <c r="E29" s="89">
        <v>74500</v>
      </c>
      <c r="F29" s="88" t="s">
        <v>65</v>
      </c>
      <c r="G29" s="315">
        <f>'AWP 2020'!L32</f>
        <v>300</v>
      </c>
      <c r="H29" s="315">
        <f>'AWP 2021'!L32</f>
        <v>0</v>
      </c>
      <c r="I29" s="296">
        <f t="shared" si="1"/>
        <v>300</v>
      </c>
      <c r="L29" s="16"/>
    </row>
    <row r="30" spans="1:12" ht="14.25" customHeight="1" thickBot="1">
      <c r="A30" s="274"/>
      <c r="B30" s="303"/>
      <c r="C30" s="306"/>
      <c r="D30" s="307"/>
      <c r="E30" s="304" t="s">
        <v>93</v>
      </c>
      <c r="F30" s="305"/>
      <c r="G30" s="301">
        <f>G28+G29</f>
        <v>33000</v>
      </c>
      <c r="H30" s="300">
        <f>SUM(H28:H29)</f>
        <v>0</v>
      </c>
      <c r="I30" s="302">
        <f t="shared" si="1"/>
        <v>33000</v>
      </c>
      <c r="L30" s="16"/>
    </row>
    <row r="31" spans="1:10" ht="17.25" thickBot="1">
      <c r="A31" s="274"/>
      <c r="B31" s="185"/>
      <c r="C31" s="215"/>
      <c r="D31" s="209"/>
      <c r="E31" s="264" t="s">
        <v>75</v>
      </c>
      <c r="F31" s="265"/>
      <c r="G31" s="205">
        <f>G27+G30</f>
        <v>48000</v>
      </c>
      <c r="H31" s="205">
        <f>H27+H30</f>
        <v>35000</v>
      </c>
      <c r="I31" s="205">
        <f t="shared" si="1"/>
        <v>83000</v>
      </c>
      <c r="J31" s="6"/>
    </row>
    <row r="32" spans="1:10" ht="16.5">
      <c r="A32" s="274"/>
      <c r="B32" s="278" t="s">
        <v>76</v>
      </c>
      <c r="C32" s="210" t="s">
        <v>36</v>
      </c>
      <c r="D32" s="151" t="s">
        <v>90</v>
      </c>
      <c r="E32" s="212">
        <v>72100</v>
      </c>
      <c r="F32" s="213" t="s">
        <v>63</v>
      </c>
      <c r="G32" s="214">
        <f>'AWP 2020'!L35</f>
        <v>38000</v>
      </c>
      <c r="H32" s="214">
        <f>'AWP 2021'!L35</f>
        <v>2000</v>
      </c>
      <c r="I32" s="204">
        <f aca="true" t="shared" si="2" ref="I32:I42">G32+H32</f>
        <v>40000</v>
      </c>
      <c r="J32" s="6"/>
    </row>
    <row r="33" spans="1:10" ht="16.5">
      <c r="A33" s="274"/>
      <c r="B33" s="279"/>
      <c r="C33" s="180" t="s">
        <v>36</v>
      </c>
      <c r="D33" s="151" t="s">
        <v>90</v>
      </c>
      <c r="E33" s="89">
        <v>72300</v>
      </c>
      <c r="F33" s="85" t="s">
        <v>66</v>
      </c>
      <c r="G33" s="195">
        <f>'AWP 2020'!L36</f>
        <v>6700</v>
      </c>
      <c r="H33" s="195">
        <f>'AWP 2021'!L36</f>
        <v>2700</v>
      </c>
      <c r="I33" s="197">
        <f t="shared" si="2"/>
        <v>9400</v>
      </c>
      <c r="J33" s="6"/>
    </row>
    <row r="34" spans="1:10" ht="17.25" thickBot="1">
      <c r="A34" s="274"/>
      <c r="B34" s="279"/>
      <c r="C34" s="180" t="s">
        <v>36</v>
      </c>
      <c r="D34" s="151" t="s">
        <v>90</v>
      </c>
      <c r="E34" s="216">
        <v>74500</v>
      </c>
      <c r="F34" s="217" t="s">
        <v>65</v>
      </c>
      <c r="G34" s="218">
        <f>'AWP 2020'!L37</f>
        <v>300</v>
      </c>
      <c r="H34" s="218">
        <f>'AWP 2021'!L37</f>
        <v>300</v>
      </c>
      <c r="I34" s="201">
        <f t="shared" si="2"/>
        <v>600</v>
      </c>
      <c r="J34" s="6"/>
    </row>
    <row r="35" spans="1:10" ht="17.25" thickBot="1">
      <c r="A35" s="274"/>
      <c r="B35" s="280"/>
      <c r="C35" s="215"/>
      <c r="D35" s="209"/>
      <c r="E35" s="264" t="s">
        <v>77</v>
      </c>
      <c r="F35" s="265"/>
      <c r="G35" s="205">
        <f>SUM(G32:G34)</f>
        <v>45000</v>
      </c>
      <c r="H35" s="205">
        <f>SUM(H32:H34)</f>
        <v>5000</v>
      </c>
      <c r="I35" s="205">
        <f t="shared" si="2"/>
        <v>50000</v>
      </c>
      <c r="J35" s="6"/>
    </row>
    <row r="36" spans="1:10" ht="16.5">
      <c r="A36" s="274"/>
      <c r="B36" s="278" t="s">
        <v>84</v>
      </c>
      <c r="C36" s="210" t="s">
        <v>36</v>
      </c>
      <c r="D36" s="151" t="s">
        <v>90</v>
      </c>
      <c r="E36" s="212">
        <v>71300</v>
      </c>
      <c r="F36" s="213" t="s">
        <v>64</v>
      </c>
      <c r="G36" s="214">
        <f>'AWP 2020'!L39</f>
        <v>900</v>
      </c>
      <c r="H36" s="214">
        <f>'AWP 2021'!L39</f>
        <v>13600</v>
      </c>
      <c r="I36" s="204">
        <f t="shared" si="2"/>
        <v>14500</v>
      </c>
      <c r="J36" s="6"/>
    </row>
    <row r="37" spans="1:10" ht="16.5">
      <c r="A37" s="274"/>
      <c r="B37" s="279"/>
      <c r="C37" s="180" t="s">
        <v>36</v>
      </c>
      <c r="D37" s="151" t="s">
        <v>90</v>
      </c>
      <c r="E37" s="91">
        <v>71600</v>
      </c>
      <c r="F37" s="85" t="s">
        <v>11</v>
      </c>
      <c r="G37" s="195">
        <f>'AWP 2020'!L40</f>
        <v>0</v>
      </c>
      <c r="H37" s="195">
        <f>'AWP 2021'!L40</f>
        <v>3000</v>
      </c>
      <c r="I37" s="197">
        <f t="shared" si="2"/>
        <v>3000</v>
      </c>
      <c r="J37" s="6"/>
    </row>
    <row r="38" spans="1:10" ht="16.5">
      <c r="A38" s="274"/>
      <c r="B38" s="279"/>
      <c r="C38" s="180" t="s">
        <v>36</v>
      </c>
      <c r="D38" s="151" t="s">
        <v>90</v>
      </c>
      <c r="E38" s="89">
        <v>72100</v>
      </c>
      <c r="F38" s="85" t="s">
        <v>63</v>
      </c>
      <c r="G38" s="195">
        <f>'AWP 2020'!L41</f>
        <v>0</v>
      </c>
      <c r="H38" s="195">
        <f>'AWP 2021'!L41</f>
        <v>93000</v>
      </c>
      <c r="I38" s="197">
        <f t="shared" si="2"/>
        <v>93000</v>
      </c>
      <c r="J38" s="6"/>
    </row>
    <row r="39" spans="1:10" ht="16.5">
      <c r="A39" s="274"/>
      <c r="B39" s="279"/>
      <c r="C39" s="180" t="s">
        <v>36</v>
      </c>
      <c r="D39" s="151" t="s">
        <v>90</v>
      </c>
      <c r="E39" s="91">
        <v>74200</v>
      </c>
      <c r="F39" s="85" t="s">
        <v>67</v>
      </c>
      <c r="G39" s="195">
        <f>'AWP 2020'!L42</f>
        <v>0</v>
      </c>
      <c r="H39" s="195">
        <f>'AWP 2021'!L42</f>
        <v>4000</v>
      </c>
      <c r="I39" s="197">
        <f t="shared" si="2"/>
        <v>4000</v>
      </c>
      <c r="J39" s="6"/>
    </row>
    <row r="40" spans="1:10" ht="17.25" thickBot="1">
      <c r="A40" s="274"/>
      <c r="B40" s="279"/>
      <c r="C40" s="180" t="s">
        <v>36</v>
      </c>
      <c r="D40" s="151" t="s">
        <v>90</v>
      </c>
      <c r="E40" s="219">
        <v>74500</v>
      </c>
      <c r="F40" s="217" t="s">
        <v>65</v>
      </c>
      <c r="G40" s="218">
        <f>'AWP 2020'!L43</f>
        <v>100</v>
      </c>
      <c r="H40" s="218">
        <f>'AWP 2021'!L43</f>
        <v>400</v>
      </c>
      <c r="I40" s="201">
        <f t="shared" si="2"/>
        <v>500</v>
      </c>
      <c r="J40" s="6"/>
    </row>
    <row r="41" spans="1:10" ht="17.25" thickBot="1">
      <c r="A41" s="274"/>
      <c r="B41" s="280"/>
      <c r="C41" s="215"/>
      <c r="D41" s="209"/>
      <c r="E41" s="264" t="s">
        <v>80</v>
      </c>
      <c r="F41" s="265"/>
      <c r="G41" s="205">
        <f>SUM(G36:G40)</f>
        <v>1000</v>
      </c>
      <c r="H41" s="205">
        <f>SUM(H36:H40)</f>
        <v>114000</v>
      </c>
      <c r="I41" s="205">
        <f t="shared" si="2"/>
        <v>115000</v>
      </c>
      <c r="J41" s="6"/>
    </row>
    <row r="42" spans="1:10" ht="16.5">
      <c r="A42" s="274"/>
      <c r="B42" s="278" t="s">
        <v>82</v>
      </c>
      <c r="C42" s="210" t="s">
        <v>36</v>
      </c>
      <c r="D42" s="151" t="s">
        <v>90</v>
      </c>
      <c r="E42" s="212">
        <v>71300</v>
      </c>
      <c r="F42" s="213" t="s">
        <v>39</v>
      </c>
      <c r="G42" s="214">
        <f>'AWP 2020'!L45</f>
        <v>0</v>
      </c>
      <c r="H42" s="214">
        <f>'AWP 2021'!L45</f>
        <v>12400</v>
      </c>
      <c r="I42" s="204">
        <f t="shared" si="2"/>
        <v>12400</v>
      </c>
      <c r="J42" s="6"/>
    </row>
    <row r="43" spans="1:10" ht="16.5">
      <c r="A43" s="274"/>
      <c r="B43" s="279"/>
      <c r="C43" s="180" t="s">
        <v>36</v>
      </c>
      <c r="D43" s="151" t="s">
        <v>90</v>
      </c>
      <c r="E43" s="91">
        <v>72100</v>
      </c>
      <c r="F43" s="85" t="s">
        <v>61</v>
      </c>
      <c r="G43" s="195">
        <f>'AWP 2020'!L46</f>
        <v>0</v>
      </c>
      <c r="H43" s="195">
        <f>'AWP 2021'!L46</f>
        <v>15000</v>
      </c>
      <c r="I43" s="197">
        <f aca="true" t="shared" si="3" ref="I43:I51">G43+H43</f>
        <v>15000</v>
      </c>
      <c r="J43" s="6"/>
    </row>
    <row r="44" spans="1:10" ht="16.5">
      <c r="A44" s="274"/>
      <c r="B44" s="279"/>
      <c r="C44" s="180" t="s">
        <v>36</v>
      </c>
      <c r="D44" s="151" t="s">
        <v>90</v>
      </c>
      <c r="E44" s="89">
        <v>72600</v>
      </c>
      <c r="F44" s="85" t="s">
        <v>62</v>
      </c>
      <c r="G44" s="195">
        <f>'AWP 2020'!L47</f>
        <v>32000</v>
      </c>
      <c r="H44" s="195">
        <f>'AWP 2021'!L47</f>
        <v>54500</v>
      </c>
      <c r="I44" s="197">
        <f t="shared" si="3"/>
        <v>86500</v>
      </c>
      <c r="J44" s="6"/>
    </row>
    <row r="45" spans="1:10" ht="17.25" thickBot="1">
      <c r="A45" s="274"/>
      <c r="B45" s="279"/>
      <c r="C45" s="180" t="s">
        <v>36</v>
      </c>
      <c r="D45" s="151" t="s">
        <v>90</v>
      </c>
      <c r="E45" s="219">
        <v>74500</v>
      </c>
      <c r="F45" s="217" t="s">
        <v>65</v>
      </c>
      <c r="G45" s="218">
        <f>'AWP 2020'!L48</f>
        <v>300</v>
      </c>
      <c r="H45" s="218">
        <f>'AWP 2021'!L48</f>
        <v>800</v>
      </c>
      <c r="I45" s="201">
        <f t="shared" si="3"/>
        <v>1100</v>
      </c>
      <c r="J45" s="6"/>
    </row>
    <row r="46" spans="1:10" ht="17.25" thickBot="1">
      <c r="A46" s="274"/>
      <c r="B46" s="280"/>
      <c r="C46" s="215"/>
      <c r="D46" s="209"/>
      <c r="E46" s="264" t="s">
        <v>81</v>
      </c>
      <c r="F46" s="265"/>
      <c r="G46" s="205">
        <f>SUM(G42:G45)</f>
        <v>32300</v>
      </c>
      <c r="H46" s="205">
        <f>SUM(H42:H45)</f>
        <v>82700</v>
      </c>
      <c r="I46" s="205">
        <f>G46+H46</f>
        <v>115000</v>
      </c>
      <c r="J46" s="6"/>
    </row>
    <row r="47" spans="1:10" ht="16.5">
      <c r="A47" s="274"/>
      <c r="B47" s="278" t="s">
        <v>58</v>
      </c>
      <c r="C47" s="210" t="s">
        <v>36</v>
      </c>
      <c r="D47" s="151" t="s">
        <v>90</v>
      </c>
      <c r="E47" s="220">
        <v>72100</v>
      </c>
      <c r="F47" s="213" t="s">
        <v>63</v>
      </c>
      <c r="G47" s="214">
        <f>'AWP 2020'!L50</f>
        <v>9000</v>
      </c>
      <c r="H47" s="214">
        <f>'AWP 2021'!L50</f>
        <v>700</v>
      </c>
      <c r="I47" s="204">
        <f t="shared" si="3"/>
        <v>9700</v>
      </c>
      <c r="J47" s="6"/>
    </row>
    <row r="48" spans="1:10" ht="16.5">
      <c r="A48" s="274"/>
      <c r="B48" s="279"/>
      <c r="C48" s="180" t="s">
        <v>36</v>
      </c>
      <c r="D48" s="151" t="s">
        <v>90</v>
      </c>
      <c r="E48" s="84">
        <v>72300</v>
      </c>
      <c r="F48" s="85" t="s">
        <v>68</v>
      </c>
      <c r="G48" s="195">
        <f>'AWP 2020'!L51</f>
        <v>8000</v>
      </c>
      <c r="H48" s="195">
        <f>'AWP 2021'!L51</f>
        <v>2000</v>
      </c>
      <c r="I48" s="197">
        <f t="shared" si="3"/>
        <v>10000</v>
      </c>
      <c r="J48" s="6"/>
    </row>
    <row r="49" spans="1:10" ht="16.5">
      <c r="A49" s="274"/>
      <c r="B49" s="279"/>
      <c r="C49" s="180" t="s">
        <v>36</v>
      </c>
      <c r="D49" s="151" t="s">
        <v>90</v>
      </c>
      <c r="E49" s="84">
        <v>72400</v>
      </c>
      <c r="F49" s="85" t="s">
        <v>69</v>
      </c>
      <c r="G49" s="195">
        <f>'AWP 2020'!L52</f>
        <v>8000</v>
      </c>
      <c r="H49" s="195">
        <f>'AWP 2021'!L52</f>
        <v>2000</v>
      </c>
      <c r="I49" s="197">
        <f t="shared" si="3"/>
        <v>10000</v>
      </c>
      <c r="J49" s="6"/>
    </row>
    <row r="50" spans="1:10" ht="16.5">
      <c r="A50" s="274"/>
      <c r="B50" s="279"/>
      <c r="C50" s="180" t="s">
        <v>36</v>
      </c>
      <c r="D50" s="151" t="s">
        <v>90</v>
      </c>
      <c r="E50" s="84">
        <v>74200</v>
      </c>
      <c r="F50" s="85" t="s">
        <v>67</v>
      </c>
      <c r="G50" s="195">
        <f>'AWP 2020'!L53</f>
        <v>14700</v>
      </c>
      <c r="H50" s="195">
        <f>'AWP 2021'!L53</f>
        <v>0</v>
      </c>
      <c r="I50" s="197">
        <f t="shared" si="3"/>
        <v>14700</v>
      </c>
      <c r="J50" s="6"/>
    </row>
    <row r="51" spans="1:10" ht="17.25" thickBot="1">
      <c r="A51" s="274"/>
      <c r="B51" s="279"/>
      <c r="C51" s="180" t="s">
        <v>36</v>
      </c>
      <c r="D51" s="151" t="s">
        <v>90</v>
      </c>
      <c r="E51" s="221">
        <v>74500</v>
      </c>
      <c r="F51" s="217" t="s">
        <v>65</v>
      </c>
      <c r="G51" s="218">
        <f>'AWP 2020'!L54</f>
        <v>300</v>
      </c>
      <c r="H51" s="218">
        <f>'AWP 2021'!L54</f>
        <v>300</v>
      </c>
      <c r="I51" s="201">
        <f t="shared" si="3"/>
        <v>600</v>
      </c>
      <c r="J51" s="6"/>
    </row>
    <row r="52" spans="1:10" ht="17.25" thickBot="1">
      <c r="A52" s="274"/>
      <c r="B52" s="280"/>
      <c r="C52" s="215"/>
      <c r="D52" s="215"/>
      <c r="E52" s="264" t="s">
        <v>85</v>
      </c>
      <c r="F52" s="265"/>
      <c r="G52" s="205">
        <f>SUM(G47:G51)</f>
        <v>40000</v>
      </c>
      <c r="H52" s="205">
        <f>SUM(H47:H51)</f>
        <v>5000</v>
      </c>
      <c r="I52" s="205">
        <f>G52+H52</f>
        <v>45000</v>
      </c>
      <c r="J52" s="6"/>
    </row>
    <row r="53" spans="1:10" ht="18.75" thickBot="1">
      <c r="A53" s="274"/>
      <c r="B53" s="223"/>
      <c r="C53" s="215"/>
      <c r="D53" s="215"/>
      <c r="E53" s="319" t="s">
        <v>99</v>
      </c>
      <c r="F53" s="320"/>
      <c r="G53" s="205">
        <f>G15+G20+G27+G35+G41+G46+G52</f>
        <v>278300</v>
      </c>
      <c r="H53" s="205">
        <f>H15+H20+H27+H35+H41+H46+H52</f>
        <v>321700</v>
      </c>
      <c r="I53" s="205">
        <f>G53+H53</f>
        <v>600000</v>
      </c>
      <c r="J53" s="6"/>
    </row>
    <row r="54" spans="1:10" ht="18.75" thickBot="1">
      <c r="A54" s="274"/>
      <c r="B54" s="223"/>
      <c r="C54" s="215"/>
      <c r="D54" s="215"/>
      <c r="E54" s="317" t="s">
        <v>98</v>
      </c>
      <c r="F54" s="318"/>
      <c r="G54" s="316">
        <f>G23+G30</f>
        <v>63000</v>
      </c>
      <c r="H54" s="316">
        <f>H23+H30</f>
        <v>0</v>
      </c>
      <c r="I54" s="316">
        <f>G54+H54</f>
        <v>63000</v>
      </c>
      <c r="J54" s="6"/>
    </row>
    <row r="55" spans="1:14" s="17" customFormat="1" ht="18.75" thickBot="1">
      <c r="A55" s="275"/>
      <c r="B55" s="186"/>
      <c r="C55" s="215"/>
      <c r="D55" s="215"/>
      <c r="E55" s="276" t="s">
        <v>86</v>
      </c>
      <c r="F55" s="277"/>
      <c r="G55" s="222">
        <f>G53+G54</f>
        <v>341300</v>
      </c>
      <c r="H55" s="222">
        <f>H53+H54</f>
        <v>321700</v>
      </c>
      <c r="I55" s="222">
        <f>G55+H55</f>
        <v>663000</v>
      </c>
      <c r="J55" s="7"/>
      <c r="K55" s="18"/>
      <c r="L55" s="18"/>
      <c r="M55" s="18"/>
      <c r="N55" s="18"/>
    </row>
    <row r="56" spans="1:10" ht="12.75">
      <c r="A56" s="22"/>
      <c r="B56" s="181"/>
      <c r="C56" s="22"/>
      <c r="D56" s="22"/>
      <c r="E56" s="22"/>
      <c r="I56" s="24"/>
      <c r="J56" s="21"/>
    </row>
    <row r="57" spans="6:8" ht="12.75" customHeight="1">
      <c r="F57" s="22"/>
      <c r="G57" s="22"/>
      <c r="H57" s="22"/>
    </row>
  </sheetData>
  <sheetProtection/>
  <mergeCells count="28">
    <mergeCell ref="E23:F23"/>
    <mergeCell ref="E20:F20"/>
    <mergeCell ref="E30:F30"/>
    <mergeCell ref="E27:F27"/>
    <mergeCell ref="E53:F53"/>
    <mergeCell ref="E54:F54"/>
    <mergeCell ref="E24:F24"/>
    <mergeCell ref="E31:F31"/>
    <mergeCell ref="E35:F35"/>
    <mergeCell ref="B36:B41"/>
    <mergeCell ref="B32:B35"/>
    <mergeCell ref="E41:F41"/>
    <mergeCell ref="A1:I1"/>
    <mergeCell ref="A2:I2"/>
    <mergeCell ref="A3:I3"/>
    <mergeCell ref="A11:I11"/>
    <mergeCell ref="D8:I9"/>
    <mergeCell ref="B21:B22"/>
    <mergeCell ref="E15:F15"/>
    <mergeCell ref="C8:C10"/>
    <mergeCell ref="A9:A10"/>
    <mergeCell ref="B12:B15"/>
    <mergeCell ref="A12:A55"/>
    <mergeCell ref="E55:F55"/>
    <mergeCell ref="E46:F46"/>
    <mergeCell ref="B42:B46"/>
    <mergeCell ref="E52:F52"/>
    <mergeCell ref="B47:B52"/>
  </mergeCells>
  <printOptions/>
  <pageMargins left="0.25" right="0.25" top="0.75" bottom="0.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Project Plan - Detail</dc:title>
  <dc:subject/>
  <dc:creator>Crystal Decisions</dc:creator>
  <cp:keywords/>
  <dc:description>Powered by Crystal</dc:description>
  <cp:lastModifiedBy>Dianna Areyan</cp:lastModifiedBy>
  <cp:lastPrinted>2016-01-08T13:44:01Z</cp:lastPrinted>
  <dcterms:created xsi:type="dcterms:W3CDTF">2010-10-08T13:37:05Z</dcterms:created>
  <dcterms:modified xsi:type="dcterms:W3CDTF">2020-12-23T10:28:55Z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01734361CD07C3C85B968AA4B2781C480CC8C9F86A9DE90B9DF49FD6176E7EC464A00EDD8A1EDE19E0A9F151E0CD80423F53E42EBEAA73F0198349BEB603AD9E7EFC31BBAF7BB332611D1F8C836F813895E84EDEFE09D891C4642CB6EA7139488BB8CEFD81C439E19FC0584783C4A9703155F88062EB1BFD8813561250B41A8</vt:lpwstr>
  </property>
  <property fmtid="{D5CDD505-2E9C-101B-9397-08002B2CF9AE}" pid="3" name="Business Objects Context Information1">
    <vt:lpwstr>4C27E15E62AAB59C424DEEFB2A83F64C2940F4D167946395973093C66107E2FBB27AAE94A5B8EABE0F22D492FBB6E2E1EB4BC7D1589F955A346850F82C97A48EE99B35E0EFC96FF53090F644FCF2AA2C43AA8BB55D0B84CE214DF681F80CABE81ABDDE7913A75B371F7D5EF0A919C3F77C2077A9A7D5231A87D02310242E42F</vt:lpwstr>
  </property>
  <property fmtid="{D5CDD505-2E9C-101B-9397-08002B2CF9AE}" pid="4" name="Business Objects Context Information2">
    <vt:lpwstr>A82B7C034088FBECE8B2BEA48871FC140A01784907A59AD9C8B6FBBF94A2F6F4803F7640DDC704D1FAA68733DAB13FC0A1BCFC91F8CA8142B42D02913D64B0D91F2C2A2F2B3D33D6AE07C0E11FD864C1EE73C06B6B919E156809B7268560EEB7183526849A3A446B1F1904A666CC103399CABEF1C72A4D4827F5AF6EDF3A922</vt:lpwstr>
  </property>
  <property fmtid="{D5CDD505-2E9C-101B-9397-08002B2CF9AE}" pid="5" name="Business Objects Context Information3">
    <vt:lpwstr>4C7748FB0B29256E5950F24225DEAFB5AB7363DBAD0B0BA1762A370EFBFD5AF088AB5A98A26DA3E415DF668FCCAB9E67047E6D1E77DE7324BE3A2A4582E529F43BB632D61D1533934D1F8A059DD5F163AED64EE3E2562A401D8E7B686DD0D7CC9BDCCF42997C2B3734A1E8A86C32E70B4CA255ABEF7AE802B7AF4C2C3BCE55D</vt:lpwstr>
  </property>
  <property fmtid="{D5CDD505-2E9C-101B-9397-08002B2CF9AE}" pid="6" name="Business Objects Context Information4">
    <vt:lpwstr>50BCEB8FFC6755578E546B9ADD395B12EB366F6921CD84D9AEC827485D145577010BF4E89C6833A6E828C28745132D1FF1870DA2EC011ABF11887B585B619AC668AEA809FEB2EF286D503D0D80B8D80E44D853E1519C0B936ACF4084E850AC16528DAB5B3E119FD185B66A44E958D0C7D0CC037A733C9DACF8E28FAF05F77CD</vt:lpwstr>
  </property>
  <property fmtid="{D5CDD505-2E9C-101B-9397-08002B2CF9AE}" pid="7" name="Business Objects Context Information5">
    <vt:lpwstr>741264DBCAFF05FFD9746D829E8DA5B21931837FCDF6E1354AF94D0E3A0F8446A899B06E2706D7C4A053A851ED39EFE34B8C2A89621460894D44432D17E080EF57DD41DB032E8DF9DA02794A7E99660FEC49F6C86CB659FD67DABF13EA830320A3DD529B97B6379C7629365B6F3C53B25675985675EFCAB64EC545A2E364A30</vt:lpwstr>
  </property>
  <property fmtid="{D5CDD505-2E9C-101B-9397-08002B2CF9AE}" pid="8" name="Business Objects Context Information6">
    <vt:lpwstr>FA597D041D207CA4E8814B23907FFB94198795C5965BE870C529BB8ABEF5C84F4CD40B14803CFBA203441301D31AF2BF14C3CE4B229E552E15332FB4E7B9E51DA43134819B5FD481A227AEB30717B5758E698D5A</vt:lpwstr>
  </property>
  <property fmtid="{D5CDD505-2E9C-101B-9397-08002B2CF9AE}" pid="9" name="ContentTypeId">
    <vt:lpwstr>0x010100BE505C67E144BF4CAB0F492EFEDB4614</vt:lpwstr>
  </property>
  <property fmtid="{D5CDD505-2E9C-101B-9397-08002B2CF9AE}" pid="10" name="UN LanguagesTaxHTField0">
    <vt:lpwstr>English|7f98b732-4b5b-4b70-ba90-a0eff09b5d2d</vt:lpwstr>
  </property>
  <property fmtid="{D5CDD505-2E9C-101B-9397-08002B2CF9AE}" pid="11" name="o4086b1782a74105bb5269035bccc8e9">
    <vt:lpwstr>Draft|121d40a5-e62e-4d42-82e4-d6d12003de0a</vt:lpwstr>
  </property>
  <property fmtid="{D5CDD505-2E9C-101B-9397-08002B2CF9AE}" pid="12" name="TaxCatchAll">
    <vt:lpwstr>1184;#ARM|b2f7d7d5-ec96-41b3-a66f-70e04c9d0355;#1109;#Budget|1c1fa43a-cb36-4844-8715-9a4cc93e1ac9;#1;#English|7f98b732-4b5b-4b70-ba90-a0eff09b5d2d;#763;#Draft|121d40a5-e62e-4d42-82e4-d6d12003de0a</vt:lpwstr>
  </property>
  <property fmtid="{D5CDD505-2E9C-101B-9397-08002B2CF9AE}" pid="13" name="UNDPPublishedDate">
    <vt:lpwstr>2020-12-29T07:00:00Z</vt:lpwstr>
  </property>
  <property fmtid="{D5CDD505-2E9C-101B-9397-08002B2CF9AE}" pid="14" name="UN Languages">
    <vt:lpwstr>1;#English|7f98b732-4b5b-4b70-ba90-a0eff09b5d2d</vt:lpwstr>
  </property>
  <property fmtid="{D5CDD505-2E9C-101B-9397-08002B2CF9AE}" pid="15" name="UNDPPOPPFunctionalArea">
    <vt:lpwstr>Programme and Project</vt:lpwstr>
  </property>
  <property fmtid="{D5CDD505-2E9C-101B-9397-08002B2CF9AE}" pid="16" name="gc6531b704974d528487414686b72f6f">
    <vt:lpwstr>ARM|b2f7d7d5-ec96-41b3-a66f-70e04c9d0355</vt:lpwstr>
  </property>
  <property fmtid="{D5CDD505-2E9C-101B-9397-08002B2CF9AE}" pid="17" name="Operating Unit0">
    <vt:lpwstr>1184;#ARM|b2f7d7d5-ec96-41b3-a66f-70e04c9d0355</vt:lpwstr>
  </property>
  <property fmtid="{D5CDD505-2E9C-101B-9397-08002B2CF9AE}" pid="18" name="UndpClassificationLevel">
    <vt:lpwstr>Public</vt:lpwstr>
  </property>
  <property fmtid="{D5CDD505-2E9C-101B-9397-08002B2CF9AE}" pid="19" name="Atlas Document Status">
    <vt:lpwstr>763;#Draft|121d40a5-e62e-4d42-82e4-d6d12003de0a</vt:lpwstr>
  </property>
  <property fmtid="{D5CDD505-2E9C-101B-9397-08002B2CF9AE}" pid="20" name="PDC Document Category">
    <vt:lpwstr>Project</vt:lpwstr>
  </property>
  <property fmtid="{D5CDD505-2E9C-101B-9397-08002B2CF9AE}" pid="21" name="_dlc_DocId">
    <vt:lpwstr>ATLASPDC-4-128152</vt:lpwstr>
  </property>
  <property fmtid="{D5CDD505-2E9C-101B-9397-08002B2CF9AE}" pid="22" name="_dlc_DocIdItemGuid">
    <vt:lpwstr>106fc912-477e-4d1c-b532-8b60a49dfdfd</vt:lpwstr>
  </property>
  <property fmtid="{D5CDD505-2E9C-101B-9397-08002B2CF9AE}" pid="23" name="_dlc_DocIdUrl">
    <vt:lpwstr>https://info.undp.org/docs/pdc/_layouts/DocIdRedir.aspx?ID=ATLASPDC-4-128152, ATLASPDC-4-128152</vt:lpwstr>
  </property>
  <property fmtid="{D5CDD505-2E9C-101B-9397-08002B2CF9AE}" pid="24" name="UNDPCountry">
    <vt:lpwstr/>
  </property>
  <property fmtid="{D5CDD505-2E9C-101B-9397-08002B2CF9AE}" pid="25" name="UndpDocStatus">
    <vt:lpwstr>Reviewed</vt:lpwstr>
  </property>
  <property fmtid="{D5CDD505-2E9C-101B-9397-08002B2CF9AE}" pid="26" name="Atlas Document Type">
    <vt:lpwstr>1109;#Budget|1c1fa43a-cb36-4844-8715-9a4cc93e1ac9</vt:lpwstr>
  </property>
  <property fmtid="{D5CDD505-2E9C-101B-9397-08002B2CF9AE}" pid="27" name="UNDPCountryTaxHTField0">
    <vt:lpwstr/>
  </property>
  <property fmtid="{D5CDD505-2E9C-101B-9397-08002B2CF9AE}" pid="28" name="UNDPFocusAreasTaxHTField0">
    <vt:lpwstr/>
  </property>
  <property fmtid="{D5CDD505-2E9C-101B-9397-08002B2CF9AE}" pid="29" name="UndpOUCode">
    <vt:lpwstr/>
  </property>
  <property fmtid="{D5CDD505-2E9C-101B-9397-08002B2CF9AE}" pid="30" name="Document Coverage Period End Date">
    <vt:lpwstr>2021-05-10T00:00:00Z</vt:lpwstr>
  </property>
  <property fmtid="{D5CDD505-2E9C-101B-9397-08002B2CF9AE}" pid="31" name="idff2b682fce4d0680503cd9036a3260">
    <vt:lpwstr>Budget|1c1fa43a-cb36-4844-8715-9a4cc93e1ac9</vt:lpwstr>
  </property>
  <property fmtid="{D5CDD505-2E9C-101B-9397-08002B2CF9AE}" pid="32" name="Document Coverage Period Start Date">
    <vt:lpwstr>2020-11-10T00:00:00Z</vt:lpwstr>
  </property>
  <property fmtid="{D5CDD505-2E9C-101B-9397-08002B2CF9AE}" pid="33" name="UNDPFocusAreas">
    <vt:lpwstr/>
  </property>
  <property fmtid="{D5CDD505-2E9C-101B-9397-08002B2CF9AE}" pid="34" name="Outcome1">
    <vt:lpwstr/>
  </property>
  <property fmtid="{D5CDD505-2E9C-101B-9397-08002B2CF9AE}" pid="35" name="UndpProjectNo">
    <vt:lpwstr>00132153</vt:lpwstr>
  </property>
  <property fmtid="{D5CDD505-2E9C-101B-9397-08002B2CF9AE}" pid="36" name="_Publisher">
    <vt:lpwstr/>
  </property>
  <property fmtid="{D5CDD505-2E9C-101B-9397-08002B2CF9AE}" pid="37" name="Project Number">
    <vt:lpwstr/>
  </property>
  <property fmtid="{D5CDD505-2E9C-101B-9397-08002B2CF9AE}" pid="38" name="UndpDocTypeMM">
    <vt:lpwstr/>
  </property>
  <property fmtid="{D5CDD505-2E9C-101B-9397-08002B2CF9AE}" pid="39" name="URL">
    <vt:lpwstr/>
  </property>
  <property fmtid="{D5CDD505-2E9C-101B-9397-08002B2CF9AE}" pid="40" name="b6db62fdefd74bd188b0c1cc54de5bcf">
    <vt:lpwstr/>
  </property>
  <property fmtid="{D5CDD505-2E9C-101B-9397-08002B2CF9AE}" pid="41" name="UndpDocID">
    <vt:lpwstr/>
  </property>
  <property fmtid="{D5CDD505-2E9C-101B-9397-08002B2CF9AE}" pid="42" name="Unit">
    <vt:lpwstr/>
  </property>
  <property fmtid="{D5CDD505-2E9C-101B-9397-08002B2CF9AE}" pid="43" name="UnitTaxHTField0">
    <vt:lpwstr/>
  </property>
  <property fmtid="{D5CDD505-2E9C-101B-9397-08002B2CF9AE}" pid="44" name="Project Manager">
    <vt:lpwstr/>
  </property>
  <property fmtid="{D5CDD505-2E9C-101B-9397-08002B2CF9AE}" pid="45" name="UndpIsTemplate">
    <vt:lpwstr>No</vt:lpwstr>
  </property>
  <property fmtid="{D5CDD505-2E9C-101B-9397-08002B2CF9AE}" pid="46" name="UNDPDocumentCategory">
    <vt:lpwstr/>
  </property>
  <property fmtid="{D5CDD505-2E9C-101B-9397-08002B2CF9AE}" pid="47" name="UNDPDocumentCategoryTaxHTField0">
    <vt:lpwstr/>
  </property>
  <property fmtid="{D5CDD505-2E9C-101B-9397-08002B2CF9AE}" pid="48" name="UNDPSummary">
    <vt:lpwstr/>
  </property>
  <property fmtid="{D5CDD505-2E9C-101B-9397-08002B2CF9AE}" pid="49" name="UndpDocFormat">
    <vt:lpwstr/>
  </property>
  <property fmtid="{D5CDD505-2E9C-101B-9397-08002B2CF9AE}" pid="50" name="UndpDocTypeMMTaxHTField0">
    <vt:lpwstr/>
  </property>
  <property fmtid="{D5CDD505-2E9C-101B-9397-08002B2CF9AE}" pid="51" name="DocumentSetDescription">
    <vt:lpwstr/>
  </property>
  <property fmtid="{D5CDD505-2E9C-101B-9397-08002B2CF9AE}" pid="52" name="UndpUnitMM">
    <vt:lpwstr/>
  </property>
  <property fmtid="{D5CDD505-2E9C-101B-9397-08002B2CF9AE}" pid="53" name="c4e2ab2cc9354bbf9064eeb465a566ea">
    <vt:lpwstr/>
  </property>
  <property fmtid="{D5CDD505-2E9C-101B-9397-08002B2CF9AE}" pid="54" name="eRegFilingCodeMM">
    <vt:lpwstr/>
  </property>
  <property fmtid="{D5CDD505-2E9C-101B-9397-08002B2CF9AE}" pid="55" name="display_urn:schemas-microsoft-com:office:office#Editor">
    <vt:lpwstr>Dianna Areyan</vt:lpwstr>
  </property>
  <property fmtid="{D5CDD505-2E9C-101B-9397-08002B2CF9AE}" pid="56" name="display_urn:schemas-microsoft-com:office:office#Author">
    <vt:lpwstr>Dianna Areyan</vt:lpwstr>
  </property>
</Properties>
</file>